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7530"/>
  </bookViews>
  <sheets>
    <sheet name="PRODUCT" sheetId="4" r:id="rId1"/>
    <sheet name="COUNTRY" sheetId="5" r:id="rId2"/>
    <sheet name="Tab 1" sheetId="6" r:id="rId3"/>
    <sheet name="Tab 2" sheetId="7" r:id="rId4"/>
    <sheet name="Tab 3" sheetId="8" r:id="rId5"/>
    <sheet name="Tab 4" sheetId="9" r:id="rId6"/>
    <sheet name="Tab 5" sheetId="10" r:id="rId7"/>
    <sheet name="Tab 6" sheetId="11" r:id="rId8"/>
    <sheet name="Tab 7" sheetId="12" r:id="rId9"/>
  </sheets>
  <calcPr calcId="162913"/>
</workbook>
</file>

<file path=xl/calcChain.xml><?xml version="1.0" encoding="utf-8"?>
<calcChain xmlns="http://schemas.openxmlformats.org/spreadsheetml/2006/main">
  <c r="C26" i="7" l="1"/>
  <c r="M9" i="6"/>
  <c r="M8" i="6"/>
  <c r="I66" i="12"/>
  <c r="H66" i="12"/>
  <c r="G66" i="12"/>
  <c r="F66" i="12"/>
  <c r="E66" i="12"/>
  <c r="D66" i="12"/>
  <c r="C66" i="12"/>
  <c r="B66" i="12"/>
  <c r="I65" i="12"/>
  <c r="H65" i="12"/>
  <c r="G65" i="12"/>
  <c r="F65" i="12"/>
  <c r="E65" i="12"/>
  <c r="D65" i="12"/>
  <c r="C65" i="12"/>
  <c r="B65" i="12"/>
  <c r="I64" i="12"/>
  <c r="H64" i="12"/>
  <c r="G64" i="12"/>
  <c r="F64" i="12"/>
  <c r="E64" i="12"/>
  <c r="D64" i="12"/>
  <c r="C64" i="12"/>
  <c r="B64" i="12"/>
  <c r="I63" i="12"/>
  <c r="H63" i="12"/>
  <c r="G63" i="12"/>
  <c r="F63" i="12"/>
  <c r="E63" i="12"/>
  <c r="D63" i="12"/>
  <c r="C63" i="12"/>
  <c r="B63" i="12"/>
  <c r="I62" i="12"/>
  <c r="H62" i="12"/>
  <c r="G62" i="12"/>
  <c r="F62" i="12"/>
  <c r="E62" i="12"/>
  <c r="D62" i="12"/>
  <c r="C62" i="12"/>
  <c r="B62" i="12"/>
  <c r="I61" i="12"/>
  <c r="H61" i="12"/>
  <c r="G61" i="12"/>
  <c r="F61" i="12"/>
  <c r="E61" i="12"/>
  <c r="D61" i="12"/>
  <c r="C61" i="12"/>
  <c r="B61" i="12"/>
  <c r="I60" i="12"/>
  <c r="H60" i="12"/>
  <c r="G60" i="12"/>
  <c r="F60" i="12"/>
  <c r="E60" i="12"/>
  <c r="D60" i="12"/>
  <c r="C60" i="12"/>
  <c r="B60" i="12"/>
  <c r="I59" i="12"/>
  <c r="H59" i="12"/>
  <c r="G59" i="12"/>
  <c r="F59" i="12"/>
  <c r="E59" i="12"/>
  <c r="D59" i="12"/>
  <c r="C59" i="12"/>
  <c r="B59" i="12"/>
  <c r="I58" i="12"/>
  <c r="H58" i="12"/>
  <c r="G58" i="12"/>
  <c r="F58" i="12"/>
  <c r="E58" i="12"/>
  <c r="D58" i="12"/>
  <c r="C58" i="12"/>
  <c r="B58" i="12"/>
  <c r="I57" i="12"/>
  <c r="H57" i="12"/>
  <c r="G57" i="12"/>
  <c r="F57" i="12"/>
  <c r="E57" i="12"/>
  <c r="D57" i="12"/>
  <c r="C57" i="12"/>
  <c r="B57" i="12"/>
  <c r="I56" i="12"/>
  <c r="H56" i="12"/>
  <c r="G56" i="12"/>
  <c r="F56" i="12"/>
  <c r="E56" i="12"/>
  <c r="D56" i="12"/>
  <c r="C56" i="12"/>
  <c r="B56" i="12"/>
  <c r="I55" i="12"/>
  <c r="H55" i="12"/>
  <c r="G55" i="12"/>
  <c r="F55" i="12"/>
  <c r="E55" i="12"/>
  <c r="D55" i="12"/>
  <c r="C55" i="12"/>
  <c r="B55" i="12"/>
  <c r="I54" i="12"/>
  <c r="H54" i="12"/>
  <c r="G54" i="12"/>
  <c r="F54" i="12"/>
  <c r="E54" i="12"/>
  <c r="D54" i="12"/>
  <c r="C54" i="12"/>
  <c r="B54" i="12"/>
  <c r="I53" i="12"/>
  <c r="H53" i="12"/>
  <c r="G53" i="12"/>
  <c r="F53" i="12"/>
  <c r="E53" i="12"/>
  <c r="D53" i="12"/>
  <c r="C53" i="12"/>
  <c r="B53" i="12"/>
  <c r="I52" i="12"/>
  <c r="H52" i="12"/>
  <c r="G52" i="12"/>
  <c r="F52" i="12"/>
  <c r="E52" i="12"/>
  <c r="D52" i="12"/>
  <c r="C52" i="12"/>
  <c r="B52" i="12"/>
  <c r="I51" i="12"/>
  <c r="H51" i="12"/>
  <c r="G51" i="12"/>
  <c r="F51" i="12"/>
  <c r="E51" i="12"/>
  <c r="D51" i="12"/>
  <c r="C51" i="12"/>
  <c r="B51" i="12"/>
  <c r="I50" i="12"/>
  <c r="H50" i="12"/>
  <c r="G50" i="12"/>
  <c r="F50" i="12"/>
  <c r="E50" i="12"/>
  <c r="D50" i="12"/>
  <c r="C50" i="12"/>
  <c r="B50" i="12"/>
  <c r="I49" i="12"/>
  <c r="H49" i="12"/>
  <c r="G49" i="12"/>
  <c r="F49" i="12"/>
  <c r="E49" i="12"/>
  <c r="D49" i="12"/>
  <c r="C49" i="12"/>
  <c r="B49" i="12"/>
  <c r="I48" i="12"/>
  <c r="H48" i="12"/>
  <c r="G48" i="12"/>
  <c r="F48" i="12"/>
  <c r="E48" i="12"/>
  <c r="D48" i="12"/>
  <c r="C48" i="12"/>
  <c r="B48" i="12"/>
  <c r="I47" i="12"/>
  <c r="H47" i="12"/>
  <c r="G47" i="12"/>
  <c r="F47" i="12"/>
  <c r="E47" i="12"/>
  <c r="D47" i="12"/>
  <c r="C47" i="12"/>
  <c r="B47" i="12"/>
  <c r="I46" i="12"/>
  <c r="H46" i="12"/>
  <c r="G46" i="12"/>
  <c r="F46" i="12"/>
  <c r="E46" i="12"/>
  <c r="D46" i="12"/>
  <c r="C46" i="12"/>
  <c r="B46" i="12"/>
  <c r="I45" i="12"/>
  <c r="H45" i="12"/>
  <c r="G45" i="12"/>
  <c r="F45" i="12"/>
  <c r="E45" i="12"/>
  <c r="D45" i="12"/>
  <c r="C45" i="12"/>
  <c r="B45" i="12"/>
  <c r="I44" i="12"/>
  <c r="H44" i="12"/>
  <c r="G44" i="12"/>
  <c r="F44" i="12"/>
  <c r="E44" i="12"/>
  <c r="D44" i="12"/>
  <c r="C44" i="12"/>
  <c r="B44" i="12"/>
  <c r="I43" i="12"/>
  <c r="H43" i="12"/>
  <c r="G43" i="12"/>
  <c r="F43" i="12"/>
  <c r="E43" i="12"/>
  <c r="D43" i="12"/>
  <c r="C43" i="12"/>
  <c r="B43" i="12"/>
  <c r="I42" i="12"/>
  <c r="H42" i="12"/>
  <c r="G42" i="12"/>
  <c r="F42" i="12"/>
  <c r="E42" i="12"/>
  <c r="D42" i="12"/>
  <c r="C42" i="12"/>
  <c r="B42" i="12"/>
  <c r="I41" i="12"/>
  <c r="H41" i="12"/>
  <c r="G41" i="12"/>
  <c r="F41" i="12"/>
  <c r="E41" i="12"/>
  <c r="D41" i="12"/>
  <c r="C41" i="12"/>
  <c r="B41" i="12"/>
  <c r="I40" i="12"/>
  <c r="H40" i="12"/>
  <c r="G40" i="12"/>
  <c r="F40" i="12"/>
  <c r="E40" i="12"/>
  <c r="D40" i="12"/>
  <c r="C40" i="12"/>
  <c r="B40" i="12"/>
  <c r="I39" i="12"/>
  <c r="H39" i="12"/>
  <c r="G39" i="12"/>
  <c r="F39" i="12"/>
  <c r="E39" i="12"/>
  <c r="D39" i="12"/>
  <c r="C39" i="12"/>
  <c r="B39" i="12"/>
  <c r="I38" i="12"/>
  <c r="H38" i="12"/>
  <c r="G38" i="12"/>
  <c r="F38" i="12"/>
  <c r="E38" i="12"/>
  <c r="D38" i="12"/>
  <c r="C38" i="12"/>
  <c r="B38" i="12"/>
  <c r="I37" i="12"/>
  <c r="H37" i="12"/>
  <c r="G37" i="12"/>
  <c r="F37" i="12"/>
  <c r="E37" i="12"/>
  <c r="D37" i="12"/>
  <c r="C37" i="12"/>
  <c r="B37" i="12"/>
  <c r="B34" i="12"/>
  <c r="M55" i="11" l="1"/>
  <c r="M54" i="11"/>
  <c r="M53" i="11"/>
  <c r="M18" i="11" s="1"/>
  <c r="M52" i="11"/>
  <c r="M17" i="11" s="1"/>
  <c r="M5" i="11" s="1"/>
  <c r="M51" i="11"/>
  <c r="M50" i="11"/>
  <c r="M49" i="11"/>
  <c r="M48" i="11"/>
  <c r="M47" i="11"/>
  <c r="M44" i="11"/>
  <c r="M43" i="11"/>
  <c r="M42" i="11"/>
  <c r="M14" i="11" s="1"/>
  <c r="M41" i="11"/>
  <c r="M40" i="11"/>
  <c r="M39" i="11"/>
  <c r="M38" i="11"/>
  <c r="M13" i="11" s="1"/>
  <c r="M34" i="11"/>
  <c r="M33" i="11"/>
  <c r="M32" i="11"/>
  <c r="M31" i="11"/>
  <c r="M10" i="11" s="1"/>
  <c r="M3" i="11" s="1"/>
  <c r="M30" i="11"/>
  <c r="M29" i="11"/>
  <c r="M19" i="11"/>
  <c r="M6" i="11" s="1"/>
  <c r="L19" i="11"/>
  <c r="L6" i="11" s="1"/>
  <c r="K19" i="11"/>
  <c r="J19" i="11"/>
  <c r="I19" i="11"/>
  <c r="I6" i="11" s="1"/>
  <c r="H19" i="11"/>
  <c r="H6" i="11" s="1"/>
  <c r="G19" i="11"/>
  <c r="F19" i="11"/>
  <c r="E19" i="11"/>
  <c r="E6" i="11" s="1"/>
  <c r="D19" i="11"/>
  <c r="D6" i="11" s="1"/>
  <c r="C19" i="11"/>
  <c r="L18" i="11"/>
  <c r="K18" i="11"/>
  <c r="J18" i="11"/>
  <c r="I18" i="11"/>
  <c r="H18" i="11"/>
  <c r="G18" i="11"/>
  <c r="F18" i="11"/>
  <c r="E18" i="11"/>
  <c r="D18" i="11"/>
  <c r="C18" i="11"/>
  <c r="L17" i="11"/>
  <c r="K17" i="11"/>
  <c r="K5" i="11" s="1"/>
  <c r="J17" i="11"/>
  <c r="J5" i="11" s="1"/>
  <c r="I17" i="11"/>
  <c r="H17" i="11"/>
  <c r="G17" i="11"/>
  <c r="G5" i="11" s="1"/>
  <c r="F17" i="11"/>
  <c r="F5" i="11" s="1"/>
  <c r="E17" i="11"/>
  <c r="D17" i="11"/>
  <c r="C17" i="11"/>
  <c r="C5" i="11" s="1"/>
  <c r="M16" i="11"/>
  <c r="L16" i="11"/>
  <c r="K16" i="11"/>
  <c r="J16" i="11"/>
  <c r="I16" i="11"/>
  <c r="H16" i="11"/>
  <c r="G16" i="11"/>
  <c r="F16" i="11"/>
  <c r="E16" i="11"/>
  <c r="D16" i="11"/>
  <c r="C16" i="11"/>
  <c r="M15" i="11"/>
  <c r="L15" i="11"/>
  <c r="L5" i="11" s="1"/>
  <c r="K15" i="11"/>
  <c r="J15" i="11"/>
  <c r="I15" i="11"/>
  <c r="H15" i="11"/>
  <c r="H5" i="11" s="1"/>
  <c r="G15" i="11"/>
  <c r="F15" i="11"/>
  <c r="E15" i="11"/>
  <c r="D15" i="11"/>
  <c r="D5" i="11" s="1"/>
  <c r="C15" i="11"/>
  <c r="L14" i="11"/>
  <c r="K14" i="11"/>
  <c r="J14" i="11"/>
  <c r="I14" i="11"/>
  <c r="H14" i="11"/>
  <c r="G14" i="11"/>
  <c r="F14" i="11"/>
  <c r="E14" i="11"/>
  <c r="D14" i="11"/>
  <c r="C14" i="11"/>
  <c r="L13" i="11"/>
  <c r="L4" i="11" s="1"/>
  <c r="K13" i="11"/>
  <c r="J13" i="11"/>
  <c r="I13" i="11"/>
  <c r="H13" i="11"/>
  <c r="G13" i="11"/>
  <c r="F13" i="11"/>
  <c r="E13" i="11"/>
  <c r="D13" i="11"/>
  <c r="C13" i="11"/>
  <c r="M12" i="11"/>
  <c r="M4" i="11" s="1"/>
  <c r="L12" i="11"/>
  <c r="K12" i="11"/>
  <c r="K4" i="11" s="1"/>
  <c r="J12" i="11"/>
  <c r="J4" i="11" s="1"/>
  <c r="I12" i="11"/>
  <c r="I4" i="11" s="1"/>
  <c r="H12" i="11"/>
  <c r="G12" i="11"/>
  <c r="G4" i="11" s="1"/>
  <c r="F12" i="11"/>
  <c r="F4" i="11" s="1"/>
  <c r="E12" i="11"/>
  <c r="E4" i="11" s="1"/>
  <c r="D12" i="11"/>
  <c r="C12" i="11"/>
  <c r="C4" i="11" s="1"/>
  <c r="M11" i="11"/>
  <c r="L11" i="11"/>
  <c r="K11" i="11"/>
  <c r="J11" i="11"/>
  <c r="I11" i="11"/>
  <c r="H11" i="11"/>
  <c r="G11" i="11"/>
  <c r="F11" i="11"/>
  <c r="E11" i="11"/>
  <c r="D11" i="11"/>
  <c r="C11" i="11"/>
  <c r="L10" i="11"/>
  <c r="K10" i="11"/>
  <c r="J10" i="11"/>
  <c r="I10" i="11"/>
  <c r="H10" i="11"/>
  <c r="G10" i="11"/>
  <c r="F10" i="11"/>
  <c r="E10" i="11"/>
  <c r="D10" i="11"/>
  <c r="C10" i="11"/>
  <c r="K6" i="11"/>
  <c r="J6" i="11"/>
  <c r="G6" i="11"/>
  <c r="F6" i="11"/>
  <c r="C6" i="11"/>
  <c r="I5" i="11"/>
  <c r="E5" i="11"/>
  <c r="H4" i="11"/>
  <c r="D4" i="11"/>
  <c r="L3" i="11"/>
  <c r="K3" i="11"/>
  <c r="J3" i="11"/>
  <c r="I3" i="11"/>
  <c r="H3" i="11"/>
  <c r="G3" i="11"/>
  <c r="F3" i="11"/>
  <c r="E3" i="11"/>
  <c r="D3" i="11"/>
  <c r="C3" i="11"/>
  <c r="U76" i="10" l="1"/>
  <c r="U75" i="10"/>
  <c r="U74" i="10"/>
  <c r="U25" i="10" s="1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U76" i="9" l="1"/>
  <c r="U75" i="9"/>
  <c r="U74" i="9"/>
  <c r="U25" i="9" s="1"/>
  <c r="U8" i="9" s="1"/>
  <c r="T25" i="9"/>
  <c r="T8" i="9" s="1"/>
  <c r="S25" i="9"/>
  <c r="R25" i="9"/>
  <c r="Q25" i="9"/>
  <c r="Q8" i="9" s="1"/>
  <c r="P25" i="9"/>
  <c r="P8" i="9" s="1"/>
  <c r="O25" i="9"/>
  <c r="N25" i="9"/>
  <c r="M25" i="9"/>
  <c r="M8" i="9" s="1"/>
  <c r="L25" i="9"/>
  <c r="L8" i="9" s="1"/>
  <c r="K25" i="9"/>
  <c r="J25" i="9"/>
  <c r="I25" i="9"/>
  <c r="I8" i="9" s="1"/>
  <c r="H25" i="9"/>
  <c r="H8" i="9" s="1"/>
  <c r="G25" i="9"/>
  <c r="F25" i="9"/>
  <c r="E25" i="9"/>
  <c r="E8" i="9" s="1"/>
  <c r="D25" i="9"/>
  <c r="D8" i="9" s="1"/>
  <c r="C25" i="9"/>
  <c r="S8" i="9"/>
  <c r="R8" i="9"/>
  <c r="O8" i="9"/>
  <c r="N8" i="9"/>
  <c r="K8" i="9"/>
  <c r="J8" i="9"/>
  <c r="G8" i="9"/>
  <c r="F8" i="9"/>
  <c r="C8" i="9"/>
  <c r="J51" i="8" l="1"/>
  <c r="I51" i="8"/>
  <c r="H51" i="8"/>
  <c r="G51" i="8"/>
  <c r="F51" i="8"/>
  <c r="E51" i="8"/>
  <c r="D51" i="8"/>
  <c r="J50" i="8"/>
  <c r="I50" i="8"/>
  <c r="H50" i="8"/>
  <c r="G50" i="8"/>
  <c r="F50" i="8"/>
  <c r="E50" i="8"/>
  <c r="D50" i="8"/>
  <c r="J49" i="8"/>
  <c r="I49" i="8"/>
  <c r="H49" i="8"/>
  <c r="G49" i="8"/>
  <c r="F49" i="8"/>
  <c r="E49" i="8"/>
  <c r="D49" i="8"/>
  <c r="J48" i="8"/>
  <c r="I48" i="8"/>
  <c r="H48" i="8"/>
  <c r="G48" i="8"/>
  <c r="F48" i="8"/>
  <c r="E48" i="8"/>
  <c r="D48" i="8"/>
  <c r="J47" i="8"/>
  <c r="I47" i="8"/>
  <c r="H47" i="8"/>
  <c r="G47" i="8"/>
  <c r="F47" i="8"/>
  <c r="E47" i="8"/>
  <c r="D47" i="8"/>
  <c r="J46" i="8"/>
  <c r="I46" i="8"/>
  <c r="H46" i="8"/>
  <c r="G46" i="8"/>
  <c r="F46" i="8"/>
  <c r="E46" i="8"/>
  <c r="D46" i="8"/>
  <c r="J45" i="8"/>
  <c r="I45" i="8"/>
  <c r="H45" i="8"/>
  <c r="G45" i="8"/>
  <c r="F45" i="8"/>
  <c r="E45" i="8"/>
  <c r="D45" i="8"/>
  <c r="J44" i="8"/>
  <c r="I44" i="8"/>
  <c r="H44" i="8"/>
  <c r="G44" i="8"/>
  <c r="F44" i="8"/>
  <c r="E44" i="8"/>
  <c r="D44" i="8"/>
  <c r="J43" i="8"/>
  <c r="I43" i="8"/>
  <c r="H43" i="8"/>
  <c r="G43" i="8"/>
  <c r="F43" i="8"/>
  <c r="E43" i="8"/>
  <c r="D43" i="8"/>
  <c r="J42" i="8"/>
  <c r="I42" i="8"/>
  <c r="H42" i="8"/>
  <c r="G42" i="8"/>
  <c r="F42" i="8"/>
  <c r="E42" i="8"/>
  <c r="D42" i="8"/>
  <c r="J41" i="8"/>
  <c r="I41" i="8"/>
  <c r="H41" i="8"/>
  <c r="G41" i="8"/>
  <c r="F41" i="8"/>
  <c r="E41" i="8"/>
  <c r="D41" i="8"/>
  <c r="J40" i="8"/>
  <c r="I40" i="8"/>
  <c r="H40" i="8"/>
  <c r="G40" i="8"/>
  <c r="F40" i="8"/>
  <c r="E40" i="8"/>
  <c r="D40" i="8"/>
  <c r="J39" i="8"/>
  <c r="I39" i="8"/>
  <c r="H39" i="8"/>
  <c r="G39" i="8"/>
  <c r="F39" i="8"/>
  <c r="E39" i="8"/>
  <c r="D39" i="8"/>
  <c r="J38" i="8"/>
  <c r="I38" i="8"/>
  <c r="H38" i="8"/>
  <c r="G38" i="8"/>
  <c r="F38" i="8"/>
  <c r="E38" i="8"/>
  <c r="D38" i="8"/>
  <c r="J37" i="8"/>
  <c r="I37" i="8"/>
  <c r="H37" i="8"/>
  <c r="G37" i="8"/>
  <c r="F37" i="8"/>
  <c r="E37" i="8"/>
  <c r="D37" i="8"/>
  <c r="J36" i="8"/>
  <c r="I36" i="8"/>
  <c r="H36" i="8"/>
  <c r="G36" i="8"/>
  <c r="F36" i="8"/>
  <c r="E36" i="8"/>
  <c r="D36" i="8"/>
  <c r="J35" i="8"/>
  <c r="I35" i="8"/>
  <c r="H35" i="8"/>
  <c r="G35" i="8"/>
  <c r="F35" i="8"/>
  <c r="E35" i="8"/>
  <c r="D35" i="8"/>
  <c r="J34" i="8"/>
  <c r="I34" i="8"/>
  <c r="H34" i="8"/>
  <c r="G34" i="8"/>
  <c r="F34" i="8"/>
  <c r="E34" i="8"/>
  <c r="D34" i="8"/>
  <c r="J33" i="8"/>
  <c r="I33" i="8"/>
  <c r="H33" i="8"/>
  <c r="G33" i="8"/>
  <c r="F33" i="8"/>
  <c r="E33" i="8"/>
  <c r="D33" i="8"/>
  <c r="J32" i="8"/>
  <c r="I32" i="8"/>
  <c r="H32" i="8"/>
  <c r="G32" i="8"/>
  <c r="F32" i="8"/>
  <c r="E32" i="8"/>
  <c r="D32" i="8"/>
  <c r="J31" i="8"/>
  <c r="I31" i="8"/>
  <c r="H31" i="8"/>
  <c r="G31" i="8"/>
  <c r="F31" i="8"/>
  <c r="E31" i="8"/>
  <c r="D31" i="8"/>
  <c r="J30" i="8"/>
  <c r="I30" i="8"/>
  <c r="H30" i="8"/>
  <c r="G30" i="8"/>
  <c r="F30" i="8"/>
  <c r="E30" i="8"/>
  <c r="D30" i="8"/>
  <c r="J29" i="8"/>
  <c r="I29" i="8"/>
  <c r="H29" i="8"/>
  <c r="G29" i="8"/>
  <c r="F29" i="8"/>
  <c r="E29" i="8"/>
  <c r="D29" i="8"/>
  <c r="J51" i="7" l="1"/>
  <c r="I51" i="7"/>
  <c r="H51" i="7"/>
  <c r="G51" i="7"/>
  <c r="F51" i="7"/>
  <c r="E51" i="7"/>
  <c r="D51" i="7"/>
  <c r="C51" i="7"/>
  <c r="J50" i="7"/>
  <c r="I50" i="7"/>
  <c r="H50" i="7"/>
  <c r="G50" i="7"/>
  <c r="F50" i="7"/>
  <c r="E50" i="7"/>
  <c r="D50" i="7"/>
  <c r="C50" i="7"/>
  <c r="J49" i="7"/>
  <c r="I49" i="7"/>
  <c r="H49" i="7"/>
  <c r="G49" i="7"/>
  <c r="F49" i="7"/>
  <c r="E49" i="7"/>
  <c r="D49" i="7"/>
  <c r="C49" i="7"/>
  <c r="J48" i="7"/>
  <c r="I48" i="7"/>
  <c r="H48" i="7"/>
  <c r="G48" i="7"/>
  <c r="F48" i="7"/>
  <c r="E48" i="7"/>
  <c r="D48" i="7"/>
  <c r="C48" i="7"/>
  <c r="J47" i="7"/>
  <c r="I47" i="7"/>
  <c r="H47" i="7"/>
  <c r="G47" i="7"/>
  <c r="F47" i="7"/>
  <c r="E47" i="7"/>
  <c r="D47" i="7"/>
  <c r="C47" i="7"/>
  <c r="J46" i="7"/>
  <c r="I46" i="7"/>
  <c r="H46" i="7"/>
  <c r="G46" i="7"/>
  <c r="F46" i="7"/>
  <c r="E46" i="7"/>
  <c r="D46" i="7"/>
  <c r="C46" i="7"/>
  <c r="J45" i="7"/>
  <c r="I45" i="7"/>
  <c r="H45" i="7"/>
  <c r="G45" i="7"/>
  <c r="F45" i="7"/>
  <c r="E45" i="7"/>
  <c r="D45" i="7"/>
  <c r="C45" i="7"/>
  <c r="J44" i="7"/>
  <c r="I44" i="7"/>
  <c r="H44" i="7"/>
  <c r="G44" i="7"/>
  <c r="F44" i="7"/>
  <c r="E44" i="7"/>
  <c r="D44" i="7"/>
  <c r="C44" i="7"/>
  <c r="J43" i="7"/>
  <c r="I43" i="7"/>
  <c r="H43" i="7"/>
  <c r="G43" i="7"/>
  <c r="F43" i="7"/>
  <c r="E43" i="7"/>
  <c r="D43" i="7"/>
  <c r="C43" i="7"/>
  <c r="J42" i="7"/>
  <c r="I42" i="7"/>
  <c r="H42" i="7"/>
  <c r="G42" i="7"/>
  <c r="F42" i="7"/>
  <c r="E42" i="7"/>
  <c r="D42" i="7"/>
  <c r="C42" i="7"/>
  <c r="J41" i="7"/>
  <c r="I41" i="7"/>
  <c r="H41" i="7"/>
  <c r="G41" i="7"/>
  <c r="F41" i="7"/>
  <c r="E41" i="7"/>
  <c r="D41" i="7"/>
  <c r="C41" i="7"/>
  <c r="J40" i="7"/>
  <c r="I40" i="7"/>
  <c r="H40" i="7"/>
  <c r="G40" i="7"/>
  <c r="F40" i="7"/>
  <c r="E40" i="7"/>
  <c r="D40" i="7"/>
  <c r="C40" i="7"/>
  <c r="J39" i="7"/>
  <c r="I39" i="7"/>
  <c r="H39" i="7"/>
  <c r="G39" i="7"/>
  <c r="F39" i="7"/>
  <c r="E39" i="7"/>
  <c r="D39" i="7"/>
  <c r="C39" i="7"/>
  <c r="J38" i="7"/>
  <c r="I38" i="7"/>
  <c r="H38" i="7"/>
  <c r="G38" i="7"/>
  <c r="F38" i="7"/>
  <c r="E38" i="7"/>
  <c r="D38" i="7"/>
  <c r="C38" i="7"/>
  <c r="J37" i="7"/>
  <c r="I37" i="7"/>
  <c r="H37" i="7"/>
  <c r="G37" i="7"/>
  <c r="F37" i="7"/>
  <c r="E37" i="7"/>
  <c r="D37" i="7"/>
  <c r="C37" i="7"/>
  <c r="J36" i="7"/>
  <c r="I36" i="7"/>
  <c r="H36" i="7"/>
  <c r="G36" i="7"/>
  <c r="F36" i="7"/>
  <c r="E36" i="7"/>
  <c r="D36" i="7"/>
  <c r="C36" i="7"/>
  <c r="J35" i="7"/>
  <c r="I35" i="7"/>
  <c r="H35" i="7"/>
  <c r="G35" i="7"/>
  <c r="F35" i="7"/>
  <c r="E35" i="7"/>
  <c r="D35" i="7"/>
  <c r="C35" i="7"/>
  <c r="J34" i="7"/>
  <c r="I34" i="7"/>
  <c r="H34" i="7"/>
  <c r="G34" i="7"/>
  <c r="F34" i="7"/>
  <c r="E34" i="7"/>
  <c r="D34" i="7"/>
  <c r="C34" i="7"/>
  <c r="J33" i="7"/>
  <c r="I33" i="7"/>
  <c r="H33" i="7"/>
  <c r="G33" i="7"/>
  <c r="F33" i="7"/>
  <c r="E33" i="7"/>
  <c r="D33" i="7"/>
  <c r="C33" i="7"/>
  <c r="J32" i="7"/>
  <c r="I32" i="7"/>
  <c r="H32" i="7"/>
  <c r="G32" i="7"/>
  <c r="F32" i="7"/>
  <c r="E32" i="7"/>
  <c r="D32" i="7"/>
  <c r="C32" i="7"/>
  <c r="J31" i="7"/>
  <c r="I31" i="7"/>
  <c r="H31" i="7"/>
  <c r="G31" i="7"/>
  <c r="F31" i="7"/>
  <c r="E31" i="7"/>
  <c r="D31" i="7"/>
  <c r="C31" i="7"/>
  <c r="J30" i="7"/>
  <c r="I30" i="7"/>
  <c r="H30" i="7"/>
  <c r="G30" i="7"/>
  <c r="F30" i="7"/>
  <c r="E30" i="7"/>
  <c r="D30" i="7"/>
  <c r="C30" i="7"/>
  <c r="J29" i="7"/>
  <c r="I29" i="7"/>
  <c r="H29" i="7"/>
  <c r="G29" i="7"/>
  <c r="F29" i="7"/>
  <c r="E29" i="7"/>
  <c r="D29" i="7"/>
  <c r="C29" i="7"/>
  <c r="N58" i="6" l="1"/>
  <c r="M58" i="6"/>
  <c r="L58" i="6"/>
  <c r="K58" i="6"/>
  <c r="H58" i="6"/>
  <c r="F58" i="6"/>
  <c r="J58" i="6" s="1"/>
  <c r="E58" i="6"/>
  <c r="N57" i="6"/>
  <c r="M57" i="6"/>
  <c r="L57" i="6"/>
  <c r="K57" i="6"/>
  <c r="H57" i="6"/>
  <c r="F57" i="6"/>
  <c r="J57" i="6" s="1"/>
  <c r="E57" i="6"/>
  <c r="N56" i="6"/>
  <c r="M56" i="6"/>
  <c r="L56" i="6"/>
  <c r="K56" i="6"/>
  <c r="H56" i="6"/>
  <c r="F56" i="6"/>
  <c r="J56" i="6" s="1"/>
  <c r="E56" i="6"/>
  <c r="N55" i="6"/>
  <c r="M55" i="6"/>
  <c r="L55" i="6"/>
  <c r="K55" i="6"/>
  <c r="H55" i="6"/>
  <c r="F55" i="6"/>
  <c r="J55" i="6" s="1"/>
  <c r="E55" i="6"/>
  <c r="N54" i="6"/>
  <c r="M54" i="6"/>
  <c r="L54" i="6"/>
  <c r="K54" i="6"/>
  <c r="H54" i="6"/>
  <c r="F54" i="6"/>
  <c r="J54" i="6" s="1"/>
  <c r="E54" i="6"/>
  <c r="N53" i="6"/>
  <c r="M53" i="6"/>
  <c r="L53" i="6"/>
  <c r="K53" i="6"/>
  <c r="H53" i="6"/>
  <c r="F53" i="6"/>
  <c r="J53" i="6" s="1"/>
  <c r="E53" i="6"/>
  <c r="N52" i="6"/>
  <c r="M52" i="6"/>
  <c r="L52" i="6"/>
  <c r="K52" i="6"/>
  <c r="H52" i="6"/>
  <c r="F52" i="6"/>
  <c r="J52" i="6" s="1"/>
  <c r="E52" i="6"/>
  <c r="N51" i="6"/>
  <c r="M51" i="6"/>
  <c r="L51" i="6"/>
  <c r="K51" i="6"/>
  <c r="H51" i="6"/>
  <c r="F51" i="6"/>
  <c r="J51" i="6" s="1"/>
  <c r="E51" i="6"/>
  <c r="N50" i="6"/>
  <c r="M50" i="6"/>
  <c r="L50" i="6"/>
  <c r="K50" i="6"/>
  <c r="H50" i="6"/>
  <c r="F50" i="6"/>
  <c r="J50" i="6" s="1"/>
  <c r="E50" i="6"/>
  <c r="N49" i="6"/>
  <c r="M49" i="6"/>
  <c r="L49" i="6"/>
  <c r="K49" i="6"/>
  <c r="H49" i="6"/>
  <c r="F49" i="6"/>
  <c r="J49" i="6" s="1"/>
  <c r="E49" i="6"/>
  <c r="N48" i="6"/>
  <c r="M48" i="6"/>
  <c r="L48" i="6"/>
  <c r="K48" i="6"/>
  <c r="H48" i="6"/>
  <c r="F48" i="6"/>
  <c r="J48" i="6" s="1"/>
  <c r="E48" i="6"/>
  <c r="N47" i="6"/>
  <c r="M47" i="6"/>
  <c r="L47" i="6"/>
  <c r="K47" i="6"/>
  <c r="H47" i="6"/>
  <c r="F47" i="6"/>
  <c r="J47" i="6" s="1"/>
  <c r="E47" i="6"/>
  <c r="N46" i="6"/>
  <c r="M46" i="6"/>
  <c r="L46" i="6"/>
  <c r="K46" i="6"/>
  <c r="H46" i="6"/>
  <c r="F46" i="6"/>
  <c r="J46" i="6" s="1"/>
  <c r="E46" i="6"/>
  <c r="N45" i="6"/>
  <c r="M45" i="6"/>
  <c r="L45" i="6"/>
  <c r="K45" i="6"/>
  <c r="H45" i="6"/>
  <c r="F45" i="6"/>
  <c r="J45" i="6" s="1"/>
  <c r="E45" i="6"/>
  <c r="N44" i="6"/>
  <c r="M44" i="6"/>
  <c r="L44" i="6"/>
  <c r="K44" i="6"/>
  <c r="H44" i="6"/>
  <c r="F44" i="6"/>
  <c r="J44" i="6" s="1"/>
  <c r="E44" i="6"/>
  <c r="N43" i="6"/>
  <c r="M43" i="6"/>
  <c r="L43" i="6"/>
  <c r="K43" i="6"/>
  <c r="H43" i="6"/>
  <c r="F43" i="6"/>
  <c r="J43" i="6" s="1"/>
  <c r="E43" i="6"/>
  <c r="N42" i="6"/>
  <c r="M42" i="6"/>
  <c r="L42" i="6"/>
  <c r="K42" i="6"/>
  <c r="H42" i="6"/>
  <c r="F42" i="6"/>
  <c r="J42" i="6" s="1"/>
  <c r="E42" i="6"/>
  <c r="N41" i="6"/>
  <c r="M41" i="6"/>
  <c r="L41" i="6"/>
  <c r="K41" i="6"/>
  <c r="H41" i="6"/>
  <c r="F41" i="6"/>
  <c r="J41" i="6" s="1"/>
  <c r="E41" i="6"/>
  <c r="N40" i="6"/>
  <c r="M40" i="6"/>
  <c r="L40" i="6"/>
  <c r="K40" i="6"/>
  <c r="H40" i="6"/>
  <c r="F40" i="6"/>
  <c r="J40" i="6" s="1"/>
  <c r="E40" i="6"/>
  <c r="N39" i="6"/>
  <c r="M39" i="6"/>
  <c r="L39" i="6"/>
  <c r="K39" i="6"/>
  <c r="H39" i="6"/>
  <c r="F39" i="6"/>
  <c r="J39" i="6" s="1"/>
  <c r="E39" i="6"/>
  <c r="N38" i="6"/>
  <c r="M38" i="6"/>
  <c r="L38" i="6"/>
  <c r="K38" i="6"/>
  <c r="H38" i="6"/>
  <c r="F38" i="6"/>
  <c r="J38" i="6" s="1"/>
  <c r="E38" i="6"/>
  <c r="E13" i="6" s="1"/>
  <c r="N37" i="6"/>
  <c r="M37" i="6"/>
  <c r="L37" i="6"/>
  <c r="K37" i="6"/>
  <c r="H37" i="6"/>
  <c r="F37" i="6"/>
  <c r="J37" i="6" s="1"/>
  <c r="E37" i="6"/>
  <c r="N36" i="6"/>
  <c r="M36" i="6"/>
  <c r="L36" i="6"/>
  <c r="K36" i="6"/>
  <c r="J36" i="6"/>
  <c r="H36" i="6"/>
  <c r="F36" i="6"/>
  <c r="E36" i="6"/>
  <c r="N35" i="6"/>
  <c r="M35" i="6"/>
  <c r="L35" i="6"/>
  <c r="K35" i="6"/>
  <c r="J35" i="6"/>
  <c r="H35" i="6"/>
  <c r="F35" i="6"/>
  <c r="E35" i="6"/>
  <c r="N34" i="6"/>
  <c r="M34" i="6"/>
  <c r="L34" i="6"/>
  <c r="K34" i="6"/>
  <c r="J34" i="6"/>
  <c r="H34" i="6"/>
  <c r="F34" i="6"/>
  <c r="E34" i="6"/>
  <c r="N33" i="6"/>
  <c r="M33" i="6"/>
  <c r="L33" i="6"/>
  <c r="K33" i="6"/>
  <c r="J33" i="6"/>
  <c r="H33" i="6"/>
  <c r="F33" i="6"/>
  <c r="E33" i="6"/>
  <c r="N32" i="6"/>
  <c r="M32" i="6"/>
  <c r="L32" i="6"/>
  <c r="K32" i="6"/>
  <c r="J32" i="6"/>
  <c r="H32" i="6"/>
  <c r="F32" i="6"/>
  <c r="E32" i="6"/>
  <c r="N31" i="6"/>
  <c r="M31" i="6"/>
  <c r="L31" i="6"/>
  <c r="K31" i="6"/>
  <c r="J31" i="6"/>
  <c r="H31" i="6"/>
  <c r="F31" i="6"/>
  <c r="E31" i="6"/>
  <c r="N30" i="6"/>
  <c r="M30" i="6"/>
  <c r="L30" i="6"/>
  <c r="K30" i="6"/>
  <c r="J30" i="6"/>
  <c r="H30" i="6"/>
  <c r="F30" i="6"/>
  <c r="E30" i="6"/>
  <c r="N29" i="6"/>
  <c r="M29" i="6"/>
  <c r="L29" i="6"/>
  <c r="K29" i="6"/>
  <c r="J29" i="6"/>
  <c r="H29" i="6"/>
  <c r="F29" i="6"/>
  <c r="E29" i="6"/>
  <c r="N28" i="6"/>
  <c r="L28" i="6"/>
  <c r="N27" i="6"/>
  <c r="L27" i="6"/>
  <c r="N26" i="6"/>
  <c r="L26" i="6"/>
  <c r="N25" i="6"/>
  <c r="L25" i="6"/>
  <c r="N24" i="6"/>
  <c r="L24" i="6"/>
  <c r="N23" i="6"/>
  <c r="L23" i="6"/>
  <c r="L22" i="6"/>
  <c r="L21" i="6"/>
  <c r="I19" i="6"/>
  <c r="H19" i="6"/>
  <c r="H6" i="6" s="1"/>
  <c r="G19" i="6"/>
  <c r="K19" i="6" s="1"/>
  <c r="K6" i="6" s="1"/>
  <c r="D19" i="6"/>
  <c r="C19" i="6"/>
  <c r="N18" i="6"/>
  <c r="I18" i="6"/>
  <c r="H18" i="6"/>
  <c r="G18" i="6"/>
  <c r="K18" i="6" s="1"/>
  <c r="D18" i="6"/>
  <c r="M18" i="6" s="1"/>
  <c r="C18" i="6"/>
  <c r="N17" i="6"/>
  <c r="I17" i="6"/>
  <c r="H17" i="6"/>
  <c r="G17" i="6"/>
  <c r="K17" i="6" s="1"/>
  <c r="D17" i="6"/>
  <c r="M17" i="6" s="1"/>
  <c r="C17" i="6"/>
  <c r="N16" i="6"/>
  <c r="I16" i="6"/>
  <c r="H16" i="6"/>
  <c r="G16" i="6"/>
  <c r="K16" i="6" s="1"/>
  <c r="D16" i="6"/>
  <c r="M16" i="6" s="1"/>
  <c r="C16" i="6"/>
  <c r="N15" i="6"/>
  <c r="I15" i="6"/>
  <c r="I5" i="6" s="1"/>
  <c r="H15" i="6"/>
  <c r="H5" i="6" s="1"/>
  <c r="G15" i="6"/>
  <c r="D15" i="6"/>
  <c r="M15" i="6" s="1"/>
  <c r="C15" i="6"/>
  <c r="I14" i="6"/>
  <c r="N14" i="6" s="1"/>
  <c r="H14" i="6"/>
  <c r="G14" i="6"/>
  <c r="D14" i="6"/>
  <c r="M14" i="6" s="1"/>
  <c r="C14" i="6"/>
  <c r="L14" i="6" s="1"/>
  <c r="I13" i="6"/>
  <c r="N13" i="6" s="1"/>
  <c r="H13" i="6"/>
  <c r="G13" i="6"/>
  <c r="D13" i="6"/>
  <c r="M13" i="6" s="1"/>
  <c r="C13" i="6"/>
  <c r="M12" i="6"/>
  <c r="I12" i="6"/>
  <c r="N12" i="6" s="1"/>
  <c r="H12" i="6"/>
  <c r="G12" i="6"/>
  <c r="K12" i="6" s="1"/>
  <c r="F12" i="6"/>
  <c r="J12" i="6" s="1"/>
  <c r="E12" i="6"/>
  <c r="C12" i="6"/>
  <c r="L12" i="6" s="1"/>
  <c r="M11" i="6"/>
  <c r="L11" i="6"/>
  <c r="K11" i="6"/>
  <c r="I11" i="6"/>
  <c r="N11" i="6" s="1"/>
  <c r="H11" i="6"/>
  <c r="F11" i="6"/>
  <c r="J11" i="6" s="1"/>
  <c r="E11" i="6"/>
  <c r="N10" i="6"/>
  <c r="M10" i="6"/>
  <c r="L10" i="6"/>
  <c r="I10" i="6"/>
  <c r="H10" i="6"/>
  <c r="G10" i="6"/>
  <c r="K10" i="6" s="1"/>
  <c r="F10" i="6"/>
  <c r="J10" i="6" s="1"/>
  <c r="E10" i="6"/>
  <c r="L9" i="6"/>
  <c r="L8" i="6"/>
  <c r="I6" i="6"/>
  <c r="D6" i="6"/>
  <c r="C6" i="6"/>
  <c r="L7" i="6" s="1"/>
  <c r="G5" i="6"/>
  <c r="H4" i="6"/>
  <c r="H3" i="6"/>
  <c r="D3" i="6"/>
  <c r="C3" i="6"/>
  <c r="F3" i="6" s="1"/>
  <c r="L15" i="6" l="1"/>
  <c r="C4" i="6"/>
  <c r="F6" i="6"/>
  <c r="M7" i="6"/>
  <c r="L16" i="6"/>
  <c r="L17" i="6"/>
  <c r="L18" i="6"/>
  <c r="L19" i="6"/>
  <c r="J3" i="6"/>
  <c r="D4" i="6"/>
  <c r="C5" i="6"/>
  <c r="G6" i="6"/>
  <c r="F13" i="6"/>
  <c r="J13" i="6" s="1"/>
  <c r="F14" i="6"/>
  <c r="J14" i="6" s="1"/>
  <c r="F15" i="6"/>
  <c r="J15" i="6"/>
  <c r="M19" i="6"/>
  <c r="N19" i="6"/>
  <c r="N6" i="6" s="1"/>
  <c r="G3" i="6"/>
  <c r="K3" i="6" s="1"/>
  <c r="G4" i="6"/>
  <c r="D5" i="6"/>
  <c r="N5" i="6" s="1"/>
  <c r="L13" i="6"/>
  <c r="K13" i="6"/>
  <c r="K14" i="6"/>
  <c r="K15" i="6"/>
  <c r="F16" i="6"/>
  <c r="J16" i="6" s="1"/>
  <c r="F17" i="6"/>
  <c r="J17" i="6" s="1"/>
  <c r="F18" i="6"/>
  <c r="J18" i="6" s="1"/>
  <c r="F19" i="6"/>
  <c r="J19" i="6" s="1"/>
  <c r="J6" i="6" s="1"/>
  <c r="E14" i="6"/>
  <c r="E15" i="6"/>
  <c r="E16" i="6"/>
  <c r="E17" i="6"/>
  <c r="E18" i="6"/>
  <c r="E19" i="6"/>
  <c r="E3" i="6"/>
  <c r="I4" i="6"/>
  <c r="E5" i="6"/>
  <c r="M4" i="6"/>
  <c r="E6" i="6"/>
  <c r="F5" i="6"/>
  <c r="J5" i="6" s="1"/>
  <c r="F4" i="6" l="1"/>
  <c r="J4" i="6" s="1"/>
  <c r="L4" i="6"/>
  <c r="M5" i="6"/>
  <c r="N4" i="6"/>
  <c r="K4" i="6"/>
  <c r="K5" i="6"/>
  <c r="E4" i="6"/>
  <c r="L5" i="6"/>
  <c r="H13" i="5"/>
  <c r="H12" i="5"/>
  <c r="H11" i="5"/>
  <c r="H10" i="5"/>
  <c r="H9" i="5"/>
  <c r="H8" i="5"/>
  <c r="H7" i="5"/>
  <c r="H6" i="5"/>
  <c r="H5" i="5"/>
  <c r="H4" i="5"/>
</calcChain>
</file>

<file path=xl/sharedStrings.xml><?xml version="1.0" encoding="utf-8"?>
<sst xmlns="http://schemas.openxmlformats.org/spreadsheetml/2006/main" count="760" uniqueCount="248">
  <si>
    <t xml:space="preserve">Export First Quarter   </t>
  </si>
  <si>
    <t>Ranking</t>
  </si>
  <si>
    <t>Products</t>
  </si>
  <si>
    <t>Value  (₦)</t>
  </si>
  <si>
    <t>% Share of Total Exports</t>
  </si>
  <si>
    <t>1st</t>
  </si>
  <si>
    <t>Petroleum oils and oils obtained from bituminous minerals, crude</t>
  </si>
  <si>
    <t>2nd</t>
  </si>
  <si>
    <t>Natural gas, liquefied</t>
  </si>
  <si>
    <t>3rd</t>
  </si>
  <si>
    <t>Other petroleum gases etc in gaseous state</t>
  </si>
  <si>
    <t>4th</t>
  </si>
  <si>
    <t>Other Liquefied petroleum gases and other gaseous hydrocarbons</t>
  </si>
  <si>
    <t>5th</t>
  </si>
  <si>
    <t>6th</t>
  </si>
  <si>
    <t>Refrigerated vessels, other than those of subheading 8901.20, of a capacity &gt; 500 tonnes</t>
  </si>
  <si>
    <t>7th</t>
  </si>
  <si>
    <t>Sesamum seeds, whether or not broken</t>
  </si>
  <si>
    <t>8th</t>
  </si>
  <si>
    <t>Naphthalene</t>
  </si>
  <si>
    <t>9th</t>
  </si>
  <si>
    <t>Other,Medium petroleum oils</t>
  </si>
  <si>
    <t>10th</t>
  </si>
  <si>
    <t>Electrical energy (optional heading)</t>
  </si>
  <si>
    <t>11th</t>
  </si>
  <si>
    <t>Butanes, liquefied</t>
  </si>
  <si>
    <t>12th</t>
  </si>
  <si>
    <t>Propane, liquefied</t>
  </si>
  <si>
    <t>13th</t>
  </si>
  <si>
    <t>Cigarettes containing tobacco</t>
  </si>
  <si>
    <t>14th</t>
  </si>
  <si>
    <t>Flexible tubes, pipes and hoses, with a burst pressure &gt;=27.6mpa</t>
  </si>
  <si>
    <t>15th</t>
  </si>
  <si>
    <t>Technically specified natural rubber, in primary forms or in plates, etc</t>
  </si>
  <si>
    <t>Imports First Quarter</t>
  </si>
  <si>
    <t>% Share of Total Imports</t>
  </si>
  <si>
    <t>Motor Spirit ordinary</t>
  </si>
  <si>
    <t>Gas Oil</t>
  </si>
  <si>
    <t>Durum wheat, Seed</t>
  </si>
  <si>
    <t>Cane sugar specified in Subheading Note 2 to Chapter 17, Meant for sugar refinery</t>
  </si>
  <si>
    <t>Other gas turbines of a power exceeding 5000kw</t>
  </si>
  <si>
    <t>Used Vehicles, with diesel or semidiesel engine, of cylinder capacity &gt;2500cc</t>
  </si>
  <si>
    <t>Mixtures of odoriferous substances Of a kind used in the food or drink industries</t>
  </si>
  <si>
    <t>Mackerel (Scomber scombrus, Scomber australasicus, Scomber japonicus) meat, frozen.</t>
  </si>
  <si>
    <t>Imported motorcycles and cycles, imported CKD by established manufacturers &gt;50cc&lt;=250cc</t>
  </si>
  <si>
    <t>Lubricating oils to be mixed</t>
  </si>
  <si>
    <t>Machines 4 the reception,conversion &amp; transmission or regeneration of voice,images or...</t>
  </si>
  <si>
    <t>Other appliances such as taps, cocks and other valves, nes</t>
  </si>
  <si>
    <t>Polypropylene, in primary forms</t>
  </si>
  <si>
    <t>Flexible tubing of other base metal</t>
  </si>
  <si>
    <t>Polyethylene having a specific gravity &lt;0.94, in primary forms</t>
  </si>
  <si>
    <t>Code</t>
  </si>
  <si>
    <t>Country of Destination</t>
  </si>
  <si>
    <r>
      <t>Value(</t>
    </r>
    <r>
      <rPr>
        <b/>
        <sz val="24"/>
        <rFont val="Calibri"/>
        <family val="2"/>
      </rPr>
      <t>₦</t>
    </r>
    <r>
      <rPr>
        <b/>
        <sz val="24"/>
        <rFont val="Arial"/>
        <family val="2"/>
      </rPr>
      <t>)</t>
    </r>
  </si>
  <si>
    <r>
      <t>Crude Oil (</t>
    </r>
    <r>
      <rPr>
        <b/>
        <sz val="24"/>
        <rFont val="Calibri"/>
        <family val="2"/>
      </rPr>
      <t>₦</t>
    </r>
    <r>
      <rPr>
        <b/>
        <sz val="24"/>
        <rFont val="Arial"/>
        <family val="2"/>
      </rPr>
      <t>)</t>
    </r>
  </si>
  <si>
    <r>
      <t>Non Crude Oil  Value(</t>
    </r>
    <r>
      <rPr>
        <b/>
        <sz val="24"/>
        <rFont val="Calibri"/>
        <family val="2"/>
      </rPr>
      <t>₦</t>
    </r>
    <r>
      <rPr>
        <b/>
        <sz val="24"/>
        <rFont val="Arial"/>
        <family val="2"/>
      </rPr>
      <t>)</t>
    </r>
  </si>
  <si>
    <t>IN</t>
  </si>
  <si>
    <t>India</t>
  </si>
  <si>
    <t>US</t>
  </si>
  <si>
    <t>United States</t>
  </si>
  <si>
    <t>ES</t>
  </si>
  <si>
    <t>Spain</t>
  </si>
  <si>
    <t>NL</t>
  </si>
  <si>
    <t>Netherlands</t>
  </si>
  <si>
    <t>FR</t>
  </si>
  <si>
    <t>France</t>
  </si>
  <si>
    <t>ZA</t>
  </si>
  <si>
    <t>South Africa</t>
  </si>
  <si>
    <t>TG</t>
  </si>
  <si>
    <t>Togo</t>
  </si>
  <si>
    <t>JP</t>
  </si>
  <si>
    <t>Japan</t>
  </si>
  <si>
    <t>TR</t>
  </si>
  <si>
    <t>Turkey</t>
  </si>
  <si>
    <t>CN</t>
  </si>
  <si>
    <t>China</t>
  </si>
  <si>
    <t>Imports  First Quarter</t>
  </si>
  <si>
    <t>Country of Origin</t>
  </si>
  <si>
    <t>Value(N)</t>
  </si>
  <si>
    <t>BE</t>
  </si>
  <si>
    <t>Belgium</t>
  </si>
  <si>
    <t>GB</t>
  </si>
  <si>
    <t>United Kingdom</t>
  </si>
  <si>
    <t>DE</t>
  </si>
  <si>
    <t>Germany</t>
  </si>
  <si>
    <t>LV</t>
  </si>
  <si>
    <t>Latvia</t>
  </si>
  <si>
    <t>BR</t>
  </si>
  <si>
    <t>Brazil</t>
  </si>
  <si>
    <r>
      <t>Table 1  Summary of Foreign Trade (</t>
    </r>
    <r>
      <rPr>
        <b/>
        <sz val="14"/>
        <rFont val="Calibri"/>
        <family val="2"/>
      </rPr>
      <t>₦</t>
    </r>
    <r>
      <rPr>
        <b/>
        <sz val="14"/>
        <rFont val="Arial"/>
        <family val="2"/>
      </rPr>
      <t>'Million)</t>
    </r>
  </si>
  <si>
    <t xml:space="preserve">Imports </t>
  </si>
  <si>
    <t>Exports(fob)</t>
  </si>
  <si>
    <t>Balance</t>
  </si>
  <si>
    <t>Total Trade</t>
  </si>
  <si>
    <t>Crude Oil Exports</t>
  </si>
  <si>
    <t>Non_Crude Oil Exports</t>
  </si>
  <si>
    <t>Non Oils Exports</t>
  </si>
  <si>
    <t>Exports / Total Trade (%)</t>
  </si>
  <si>
    <t>Crude Oil /Total Exports (%)</t>
  </si>
  <si>
    <t>% Change Imports</t>
  </si>
  <si>
    <t>% Change Exports</t>
  </si>
  <si>
    <t>Non Oil Export/Total Export(%)</t>
  </si>
  <si>
    <t>2014</t>
  </si>
  <si>
    <t>Jan-Dec</t>
  </si>
  <si>
    <t>-</t>
  </si>
  <si>
    <t>2015</t>
  </si>
  <si>
    <t>2016</t>
  </si>
  <si>
    <t>2017</t>
  </si>
  <si>
    <t>Jan-Mar</t>
  </si>
  <si>
    <t>Q1</t>
  </si>
  <si>
    <t>Q2</t>
  </si>
  <si>
    <t>Q3</t>
  </si>
  <si>
    <t>Q4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</si>
  <si>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</si>
  <si>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</si>
  <si>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</si>
  <si>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</si>
  <si>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</si>
  <si>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</si>
  <si>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</si>
  <si>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</si>
  <si>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</si>
  <si>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</si>
  <si>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</si>
  <si>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</si>
  <si>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r>
      <t>Tab2 Quarterly Imports By Section (</t>
    </r>
    <r>
      <rPr>
        <b/>
        <sz val="18"/>
        <rFont val="Calibri"/>
        <family val="2"/>
      </rPr>
      <t>₦</t>
    </r>
    <r>
      <rPr>
        <b/>
        <sz val="18"/>
        <rFont val="Lucida Sans Unicode"/>
        <family val="2"/>
      </rPr>
      <t>'Million)</t>
    </r>
  </si>
  <si>
    <t>2017 YTD</t>
  </si>
  <si>
    <t>Jan-Mar 2014</t>
  </si>
  <si>
    <t>Jan-Mar 2015</t>
  </si>
  <si>
    <t>Jan-Mar 2016</t>
  </si>
  <si>
    <t>Jan-Mar 2017</t>
  </si>
  <si>
    <t>I. Value (cif N million)</t>
  </si>
  <si>
    <t>01</t>
  </si>
  <si>
    <t>Live animals; animal products</t>
  </si>
  <si>
    <t>02</t>
  </si>
  <si>
    <t>Vegetable products</t>
  </si>
  <si>
    <t>03</t>
  </si>
  <si>
    <t>Animal and vegetable fats and oils and other cleavage prod.</t>
  </si>
  <si>
    <t>04</t>
  </si>
  <si>
    <t>Prepared foodstuffs; beverages, spirits and vinegar; tobacco</t>
  </si>
  <si>
    <t>05</t>
  </si>
  <si>
    <t>Mineral products</t>
  </si>
  <si>
    <t>06</t>
  </si>
  <si>
    <t>Products of the chemical and allied industries</t>
  </si>
  <si>
    <t>07</t>
  </si>
  <si>
    <t>Plastic, rubber and articles thereof</t>
  </si>
  <si>
    <t>08</t>
  </si>
  <si>
    <t>Raw hides and skins, leather, furskins etc.; saddlery</t>
  </si>
  <si>
    <t>09</t>
  </si>
  <si>
    <t>Wood and articles of wood, wood charcoal and articles</t>
  </si>
  <si>
    <t>10</t>
  </si>
  <si>
    <t>Paper making material; paper and paperboard, articles</t>
  </si>
  <si>
    <t>11</t>
  </si>
  <si>
    <t>Textiles and textile articles</t>
  </si>
  <si>
    <t>12</t>
  </si>
  <si>
    <t>Footwear, headgear, umbrellas, sunshades, whips etc.</t>
  </si>
  <si>
    <t>13</t>
  </si>
  <si>
    <t>Articles of stone, plaster, cement, asbestos, mica, ceramic</t>
  </si>
  <si>
    <t>14</t>
  </si>
  <si>
    <t>Pearls, precious and semi-precious stones, precious metals</t>
  </si>
  <si>
    <t>15</t>
  </si>
  <si>
    <t>Base metals and articles of base metals</t>
  </si>
  <si>
    <t>16</t>
  </si>
  <si>
    <t>Boilers, machinery and appliances; parts thereof</t>
  </si>
  <si>
    <t>17</t>
  </si>
  <si>
    <t>Vehicles, aircraft and parts thereof; vessels etc.</t>
  </si>
  <si>
    <t>18</t>
  </si>
  <si>
    <t>Optical, photographic, cinematographic, measuring appliances</t>
  </si>
  <si>
    <t>19</t>
  </si>
  <si>
    <t>Arms and ammunition, parts thereof</t>
  </si>
  <si>
    <t>20</t>
  </si>
  <si>
    <t>Miscellaneous manufactured articles</t>
  </si>
  <si>
    <t>21</t>
  </si>
  <si>
    <t>Works of art, collectors' pieces and antiques</t>
  </si>
  <si>
    <t>22</t>
  </si>
  <si>
    <t>Special items not classified according to kind</t>
  </si>
  <si>
    <t>Total</t>
  </si>
  <si>
    <t>ii. Proportion/ Share of Total</t>
  </si>
  <si>
    <r>
      <t>Tab3 Quarterly Exports By Section (</t>
    </r>
    <r>
      <rPr>
        <b/>
        <sz val="20"/>
        <rFont val="Calibri"/>
        <family val="2"/>
      </rPr>
      <t>₦</t>
    </r>
    <r>
      <rPr>
        <b/>
        <sz val="20"/>
        <rFont val="Lucida Sans Unicode"/>
        <family val="2"/>
      </rPr>
      <t>'Million)</t>
    </r>
  </si>
  <si>
    <t xml:space="preserve">2014  </t>
  </si>
  <si>
    <t xml:space="preserve">2016 </t>
  </si>
  <si>
    <t>Jan-Mar '14</t>
  </si>
  <si>
    <t>Jan-Mar '15</t>
  </si>
  <si>
    <t>Jan-Mar '16</t>
  </si>
  <si>
    <t>Jan-Mar '17</t>
  </si>
  <si>
    <t>I. Value (fob N million)</t>
  </si>
  <si>
    <t>Boilers, machinery and chemical appliances; parts thereof</t>
  </si>
  <si>
    <t>ii. Proportion/Share of Total</t>
  </si>
  <si>
    <r>
      <t>Tab4 Imports by Region and major Trading Partners (</t>
    </r>
    <r>
      <rPr>
        <b/>
        <sz val="20"/>
        <rFont val="Calibri"/>
        <family val="2"/>
      </rPr>
      <t>₦</t>
    </r>
    <r>
      <rPr>
        <b/>
        <sz val="20"/>
        <rFont val="Lucida Sans Unicode"/>
        <family val="2"/>
      </rPr>
      <t>'million)</t>
    </r>
  </si>
  <si>
    <t>Africa</t>
  </si>
  <si>
    <t>America</t>
  </si>
  <si>
    <t>Europe</t>
  </si>
  <si>
    <t>Asia</t>
  </si>
  <si>
    <t>Oceania</t>
  </si>
  <si>
    <t>ECOWAS</t>
  </si>
  <si>
    <t>USA</t>
  </si>
  <si>
    <t>Canada</t>
  </si>
  <si>
    <t>UK</t>
  </si>
  <si>
    <t>Italy</t>
  </si>
  <si>
    <t>Tab5 Exports by Region and major Trading Partners (N'million)</t>
  </si>
  <si>
    <t>Tab6 Summary of  Imports by SITC (₦'million)</t>
  </si>
  <si>
    <t xml:space="preserve"> Food &amp; live animals</t>
  </si>
  <si>
    <t xml:space="preserve"> Beverages &amp; tobacco</t>
  </si>
  <si>
    <t xml:space="preserve"> Crude inedible materials</t>
  </si>
  <si>
    <t xml:space="preserve"> Mineral 
fuel etc.</t>
  </si>
  <si>
    <t>Oils, fats 
&amp; waxes</t>
  </si>
  <si>
    <t xml:space="preserve"> Chemicals
 &amp; related products</t>
  </si>
  <si>
    <t xml:space="preserve"> Manufactured goods</t>
  </si>
  <si>
    <t xml:space="preserve"> Machinery  
&amp; transport equipment</t>
  </si>
  <si>
    <t xml:space="preserve"> Miscellaneous manufactured articles</t>
  </si>
  <si>
    <t xml:space="preserve"> Commodities n.e.s.</t>
  </si>
  <si>
    <t>Tab7 Imports Classified by Broad Economic Categories (BEC) (₦'million)</t>
  </si>
  <si>
    <t>a.  Value (₦ million)</t>
  </si>
  <si>
    <t>1  Food and Beverage</t>
  </si>
  <si>
    <t xml:space="preserve">  11  Primary</t>
  </si>
  <si>
    <t xml:space="preserve">     111  Mainly for industry</t>
  </si>
  <si>
    <t xml:space="preserve">     112  Mainly for household consumption</t>
  </si>
  <si>
    <t xml:space="preserve">  12  Processed</t>
  </si>
  <si>
    <t xml:space="preserve">     121  Mainly for industry</t>
  </si>
  <si>
    <t xml:space="preserve">     122  Mainly for household consumption</t>
  </si>
  <si>
    <t>2  Industrial Supplies (nec) 1/</t>
  </si>
  <si>
    <t xml:space="preserve">     21  Primary</t>
  </si>
  <si>
    <t xml:space="preserve">     22  Processed</t>
  </si>
  <si>
    <t>3  Fuels and lubricants</t>
  </si>
  <si>
    <t xml:space="preserve">  31  Primary</t>
  </si>
  <si>
    <t xml:space="preserve">  32  Processed</t>
  </si>
  <si>
    <t xml:space="preserve">     321  Motor spirit</t>
  </si>
  <si>
    <t xml:space="preserve">     322  Other</t>
  </si>
  <si>
    <t>4  Capital Goods and parts of 2/</t>
  </si>
  <si>
    <t xml:space="preserve">     41  Capital goods</t>
  </si>
  <si>
    <t xml:space="preserve">     42  Parts and accessories</t>
  </si>
  <si>
    <t>5  Transport Equipment and parts</t>
  </si>
  <si>
    <t xml:space="preserve">  51  Passenger motor cars</t>
  </si>
  <si>
    <t xml:space="preserve">  52  Other</t>
  </si>
  <si>
    <t xml:space="preserve">     521  Industrial</t>
  </si>
  <si>
    <t xml:space="preserve">     522  Non-industrial</t>
  </si>
  <si>
    <t xml:space="preserve">  53  Parts and accessories</t>
  </si>
  <si>
    <t>6  Consumer Goods (nec)</t>
  </si>
  <si>
    <t xml:space="preserve">     61  Durable</t>
  </si>
  <si>
    <t xml:space="preserve">     62  Semi-durable</t>
  </si>
  <si>
    <t xml:space="preserve">     63  Non-durable</t>
  </si>
  <si>
    <t>7  Goods not elsewhere specified</t>
  </si>
  <si>
    <t>Total  Imports</t>
  </si>
  <si>
    <t>b.  Proportion/Share of Total</t>
  </si>
  <si>
    <t>1/   nec: Not elsewhere classified or specified</t>
  </si>
  <si>
    <t>2/   Capital Goods (except for transport equipment) and parts etc.</t>
  </si>
  <si>
    <t>Good Fermented Nigerian Cocoa Beans - Main Crop 2015/2016</t>
  </si>
  <si>
    <t xml:space="preserve">Export First Quarter  2017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</si>
</sst>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  <numFmt numFmtId="166" formatCode="#,##0.0"/>
    <numFmt numFmtId="167" formatCode="_-* #,##0.0_-;\-* #,##0.0_-;_-* &quot;-&quot;??_-;_-@_-"/>
    <numFmt numFmtId="168" formatCode="0.0"/>
    <numFmt numFmtId="169" formatCode="_-#,##0.0_-;\-\ #,##0.0_-;_-\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Calibri"/>
      <family val="2"/>
      <scheme val="minor"/>
    </font>
    <font>
      <b/>
      <sz val="24"/>
      <name val="Arial"/>
      <family val="2"/>
    </font>
    <font>
      <sz val="24"/>
      <name val="Arial"/>
      <family val="2"/>
    </font>
    <font>
      <b/>
      <sz val="24"/>
      <name val="Calibri"/>
      <family val="2"/>
    </font>
    <font>
      <b/>
      <sz val="14"/>
      <name val="Arial"/>
      <family val="2"/>
    </font>
    <font>
      <b/>
      <sz val="14"/>
      <name val="Calibri"/>
      <family val="2"/>
    </font>
    <font>
      <sz val="8"/>
      <name val="Arial"/>
      <family val="2"/>
    </font>
    <font>
      <sz val="14"/>
      <name val="Calibri"/>
      <family val="2"/>
      <scheme val="minor"/>
    </font>
    <font>
      <b/>
      <sz val="18"/>
      <name val="Lucida Sans Unicode"/>
      <family val="2"/>
    </font>
    <font>
      <b/>
      <sz val="18"/>
      <name val="Calibri"/>
      <family val="2"/>
    </font>
    <font>
      <b/>
      <sz val="14"/>
      <name val="Lucida Sans Unicode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20"/>
      <name val="Lucida Sans Unicode"/>
      <family val="2"/>
    </font>
    <font>
      <b/>
      <sz val="20"/>
      <name val="Calibri"/>
      <family val="2"/>
    </font>
    <font>
      <b/>
      <sz val="24"/>
      <name val="Lucida Sans Unicode"/>
      <family val="2"/>
    </font>
    <font>
      <b/>
      <i/>
      <sz val="18"/>
      <name val="Arial"/>
      <family val="2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i/>
      <sz val="22"/>
      <name val="Lucida Sans Unicode"/>
      <family val="2"/>
    </font>
    <font>
      <b/>
      <i/>
      <sz val="16"/>
      <name val="Arial"/>
      <family val="2"/>
    </font>
    <font>
      <sz val="14"/>
      <name val="Arial"/>
      <family val="2"/>
    </font>
    <font>
      <sz val="20"/>
      <name val="Arial"/>
      <family val="2"/>
    </font>
    <font>
      <b/>
      <sz val="14"/>
      <color rgb="FFFF0000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6" fillId="0" borderId="0"/>
    <xf numFmtId="164" fontId="1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/>
    <xf numFmtId="0" fontId="4" fillId="0" borderId="0" xfId="0" applyFont="1"/>
    <xf numFmtId="43" fontId="3" fillId="0" borderId="0" xfId="2" applyFont="1" applyFill="1" applyAlignment="1">
      <alignment horizontal="right"/>
    </xf>
    <xf numFmtId="43" fontId="3" fillId="0" borderId="0" xfId="2" applyFont="1" applyFill="1"/>
    <xf numFmtId="165" fontId="3" fillId="0" borderId="0" xfId="2" applyNumberFormat="1" applyFont="1" applyFill="1"/>
    <xf numFmtId="2" fontId="3" fillId="0" borderId="0" xfId="0" applyNumberFormat="1" applyFont="1" applyFill="1"/>
    <xf numFmtId="0" fontId="3" fillId="0" borderId="0" xfId="0" applyFont="1" applyFill="1" applyAlignment="1">
      <alignment wrapText="1"/>
    </xf>
    <xf numFmtId="164" fontId="4" fillId="0" borderId="0" xfId="2" applyNumberFormat="1" applyFont="1" applyFill="1" applyAlignment="1">
      <alignment horizontal="right"/>
    </xf>
    <xf numFmtId="164" fontId="3" fillId="0" borderId="0" xfId="0" applyNumberFormat="1" applyFont="1" applyFill="1" applyAlignment="1">
      <alignment wrapText="1"/>
    </xf>
    <xf numFmtId="43" fontId="3" fillId="0" borderId="0" xfId="2" applyFont="1" applyFill="1" applyAlignment="1">
      <alignment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4" fontId="6" fillId="0" borderId="0" xfId="0" applyNumberFormat="1" applyFont="1" applyFill="1" applyAlignment="1">
      <alignment horizontal="right"/>
    </xf>
    <xf numFmtId="0" fontId="6" fillId="0" borderId="0" xfId="0" applyFont="1" applyFill="1"/>
    <xf numFmtId="0" fontId="6" fillId="0" borderId="0" xfId="0" applyFont="1" applyFill="1" applyAlignment="1">
      <alignment horizontal="right"/>
    </xf>
    <xf numFmtId="4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43" fontId="5" fillId="0" borderId="0" xfId="2" applyFont="1" applyFill="1"/>
    <xf numFmtId="4" fontId="6" fillId="0" borderId="0" xfId="0" applyNumberFormat="1" applyFont="1" applyFill="1"/>
    <xf numFmtId="165" fontId="6" fillId="0" borderId="0" xfId="2" applyNumberFormat="1" applyFont="1" applyFill="1"/>
    <xf numFmtId="167" fontId="6" fillId="0" borderId="0" xfId="2" applyNumberFormat="1" applyFont="1" applyFill="1" applyAlignment="1">
      <alignment horizontal="center"/>
    </xf>
    <xf numFmtId="166" fontId="8" fillId="0" borderId="0" xfId="0" applyNumberFormat="1" applyFont="1" applyFill="1"/>
    <xf numFmtId="167" fontId="8" fillId="0" borderId="0" xfId="3" applyNumberFormat="1" applyFont="1" applyFill="1" applyAlignment="1">
      <alignment horizontal="left"/>
    </xf>
    <xf numFmtId="167" fontId="8" fillId="0" borderId="0" xfId="2" applyNumberFormat="1" applyFont="1" applyFill="1"/>
    <xf numFmtId="167" fontId="8" fillId="0" borderId="0" xfId="2" applyNumberFormat="1" applyFont="1" applyFill="1" applyAlignment="1">
      <alignment horizontal="left"/>
    </xf>
    <xf numFmtId="168" fontId="8" fillId="0" borderId="0" xfId="0" applyNumberFormat="1" applyFont="1" applyFill="1"/>
    <xf numFmtId="0" fontId="8" fillId="0" borderId="0" xfId="0" applyFont="1" applyFill="1" applyBorder="1"/>
    <xf numFmtId="0" fontId="8" fillId="0" borderId="0" xfId="0" applyFont="1" applyFill="1"/>
    <xf numFmtId="3" fontId="8" fillId="0" borderId="2" xfId="0" applyNumberFormat="1" applyFont="1" applyFill="1" applyBorder="1" applyAlignment="1">
      <alignment horizontal="center" textRotation="35"/>
    </xf>
    <xf numFmtId="3" fontId="8" fillId="0" borderId="3" xfId="0" applyNumberFormat="1" applyFont="1" applyFill="1" applyBorder="1" applyAlignment="1">
      <alignment horizontal="center" textRotation="35" wrapText="1"/>
    </xf>
    <xf numFmtId="3" fontId="8" fillId="0" borderId="3" xfId="0" applyNumberFormat="1" applyFont="1" applyFill="1" applyBorder="1" applyAlignment="1">
      <alignment horizontal="left" textRotation="35" wrapText="1"/>
    </xf>
    <xf numFmtId="168" fontId="8" fillId="0" borderId="4" xfId="0" applyNumberFormat="1" applyFont="1" applyFill="1" applyBorder="1" applyAlignment="1">
      <alignment horizontal="center" textRotation="35" wrapText="1"/>
    </xf>
    <xf numFmtId="3" fontId="8" fillId="0" borderId="0" xfId="0" applyNumberFormat="1" applyFont="1" applyFill="1" applyBorder="1" applyAlignment="1">
      <alignment horizontal="center" textRotation="35"/>
    </xf>
    <xf numFmtId="49" fontId="8" fillId="0" borderId="0" xfId="2" applyNumberFormat="1" applyFont="1" applyFill="1" applyAlignment="1">
      <alignment horizontal="right"/>
    </xf>
    <xf numFmtId="166" fontId="8" fillId="0" borderId="0" xfId="2" applyNumberFormat="1" applyFont="1" applyFill="1"/>
    <xf numFmtId="166" fontId="8" fillId="0" borderId="0" xfId="0" applyNumberFormat="1" applyFont="1" applyFill="1" applyAlignment="1">
      <alignment horizontal="center"/>
    </xf>
    <xf numFmtId="168" fontId="8" fillId="0" borderId="0" xfId="0" applyNumberFormat="1" applyFont="1" applyFill="1" applyBorder="1"/>
    <xf numFmtId="166" fontId="8" fillId="0" borderId="0" xfId="3" applyNumberFormat="1" applyFont="1" applyFill="1" applyAlignment="1">
      <alignment horizontal="right"/>
    </xf>
    <xf numFmtId="166" fontId="8" fillId="0" borderId="0" xfId="2" applyNumberFormat="1" applyFont="1" applyFill="1" applyAlignment="1">
      <alignment horizontal="right"/>
    </xf>
    <xf numFmtId="166" fontId="8" fillId="0" borderId="0" xfId="2" applyNumberFormat="1" applyFont="1" applyFill="1" applyAlignment="1">
      <alignment horizontal="center"/>
    </xf>
    <xf numFmtId="167" fontId="8" fillId="0" borderId="0" xfId="2" applyNumberFormat="1" applyFont="1" applyFill="1" applyBorder="1"/>
    <xf numFmtId="0" fontId="8" fillId="0" borderId="0" xfId="0" applyFont="1" applyFill="1" applyAlignment="1"/>
    <xf numFmtId="0" fontId="8" fillId="0" borderId="0" xfId="0" applyFont="1" applyFill="1" applyAlignment="1">
      <alignment horizontal="center"/>
    </xf>
    <xf numFmtId="169" fontId="8" fillId="0" borderId="0" xfId="2" applyNumberFormat="1" applyFont="1" applyFill="1"/>
    <xf numFmtId="0" fontId="11" fillId="0" borderId="0" xfId="0" applyFont="1" applyFill="1"/>
    <xf numFmtId="17" fontId="8" fillId="0" borderId="0" xfId="0" applyNumberFormat="1" applyFont="1" applyFill="1"/>
    <xf numFmtId="43" fontId="11" fillId="0" borderId="0" xfId="2" applyNumberFormat="1" applyFont="1" applyFill="1"/>
    <xf numFmtId="0" fontId="14" fillId="0" borderId="0" xfId="0" applyFont="1" applyFill="1" applyAlignment="1"/>
    <xf numFmtId="0" fontId="15" fillId="0" borderId="0" xfId="0" applyFont="1" applyFill="1"/>
    <xf numFmtId="49" fontId="8" fillId="0" borderId="0" xfId="4" applyNumberFormat="1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18" fillId="0" borderId="0" xfId="0" applyFont="1" applyFill="1" applyBorder="1"/>
    <xf numFmtId="43" fontId="8" fillId="0" borderId="0" xfId="0" applyNumberFormat="1" applyFont="1" applyFill="1"/>
    <xf numFmtId="166" fontId="2" fillId="0" borderId="0" xfId="0" applyNumberFormat="1" applyFont="1" applyFill="1"/>
    <xf numFmtId="167" fontId="15" fillId="0" borderId="0" xfId="2" applyNumberFormat="1" applyFont="1" applyFill="1"/>
    <xf numFmtId="166" fontId="8" fillId="0" borderId="0" xfId="4" applyNumberFormat="1" applyFont="1" applyFill="1" applyBorder="1" applyAlignment="1">
      <alignment horizontal="center" wrapText="1"/>
    </xf>
    <xf numFmtId="166" fontId="17" fillId="0" borderId="0" xfId="4" applyNumberFormat="1" applyFont="1" applyFill="1" applyBorder="1" applyAlignment="1">
      <alignment horizontal="left" wrapText="1"/>
    </xf>
    <xf numFmtId="166" fontId="2" fillId="0" borderId="0" xfId="2" applyNumberFormat="1" applyFont="1" applyFill="1" applyBorder="1"/>
    <xf numFmtId="166" fontId="15" fillId="0" borderId="0" xfId="0" applyNumberFormat="1" applyFont="1" applyFill="1" applyBorder="1"/>
    <xf numFmtId="167" fontId="19" fillId="0" borderId="0" xfId="2" applyNumberFormat="1" applyFont="1" applyFill="1"/>
    <xf numFmtId="166" fontId="20" fillId="0" borderId="0" xfId="2" applyNumberFormat="1" applyFont="1" applyFill="1" applyBorder="1"/>
    <xf numFmtId="0" fontId="17" fillId="0" borderId="0" xfId="0" applyFont="1" applyFill="1"/>
    <xf numFmtId="0" fontId="23" fillId="0" borderId="0" xfId="0" applyFont="1" applyFill="1" applyAlignment="1"/>
    <xf numFmtId="49" fontId="5" fillId="0" borderId="0" xfId="2" applyNumberFormat="1" applyFont="1" applyFill="1" applyBorder="1" applyAlignment="1">
      <alignment horizontal="right"/>
    </xf>
    <xf numFmtId="166" fontId="2" fillId="0" borderId="0" xfId="4" applyNumberFormat="1" applyFont="1" applyFill="1" applyBorder="1" applyAlignment="1">
      <alignment horizontal="center" wrapText="1"/>
    </xf>
    <xf numFmtId="166" fontId="2" fillId="0" borderId="0" xfId="4" applyNumberFormat="1" applyFont="1" applyFill="1" applyBorder="1" applyAlignment="1">
      <alignment horizontal="left" wrapText="1"/>
    </xf>
    <xf numFmtId="166" fontId="2" fillId="0" borderId="0" xfId="2" applyNumberFormat="1" applyFont="1" applyFill="1" applyBorder="1" applyAlignment="1">
      <alignment horizontal="right"/>
    </xf>
    <xf numFmtId="166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24" fillId="0" borderId="0" xfId="0" applyFont="1" applyFill="1" applyBorder="1"/>
    <xf numFmtId="166" fontId="2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/>
    <xf numFmtId="0" fontId="17" fillId="0" borderId="0" xfId="0" applyFont="1" applyFill="1" applyBorder="1"/>
    <xf numFmtId="167" fontId="17" fillId="0" borderId="0" xfId="5" applyNumberFormat="1" applyFont="1" applyFill="1" applyBorder="1"/>
    <xf numFmtId="0" fontId="8" fillId="0" borderId="0" xfId="0" applyFont="1" applyFill="1" applyBorder="1" applyAlignment="1">
      <alignment horizontal="right"/>
    </xf>
    <xf numFmtId="17" fontId="8" fillId="0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wrapText="1"/>
    </xf>
    <xf numFmtId="0" fontId="8" fillId="0" borderId="3" xfId="0" applyFont="1" applyFill="1" applyBorder="1"/>
    <xf numFmtId="167" fontId="8" fillId="0" borderId="0" xfId="5" applyNumberFormat="1" applyFont="1" applyFill="1"/>
    <xf numFmtId="167" fontId="8" fillId="0" borderId="6" xfId="5" applyNumberFormat="1" applyFont="1" applyFill="1" applyBorder="1" applyAlignment="1">
      <alignment horizontal="center"/>
    </xf>
    <xf numFmtId="167" fontId="8" fillId="0" borderId="7" xfId="5" applyNumberFormat="1" applyFont="1" applyFill="1" applyBorder="1" applyAlignment="1">
      <alignment horizontal="center"/>
    </xf>
    <xf numFmtId="167" fontId="8" fillId="0" borderId="1" xfId="5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wrapText="1"/>
    </xf>
    <xf numFmtId="0" fontId="8" fillId="0" borderId="8" xfId="0" applyFont="1" applyFill="1" applyBorder="1" applyAlignment="1">
      <alignment horizontal="center"/>
    </xf>
    <xf numFmtId="167" fontId="8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right"/>
    </xf>
    <xf numFmtId="167" fontId="8" fillId="0" borderId="0" xfId="0" applyNumberFormat="1" applyFont="1" applyFill="1"/>
    <xf numFmtId="167" fontId="8" fillId="0" borderId="0" xfId="5" applyNumberFormat="1" applyFont="1" applyFill="1" applyAlignment="1">
      <alignment horizontal="right"/>
    </xf>
    <xf numFmtId="165" fontId="8" fillId="0" borderId="0" xfId="5" applyNumberFormat="1" applyFont="1" applyFill="1"/>
    <xf numFmtId="0" fontId="25" fillId="0" borderId="0" xfId="2" applyNumberFormat="1" applyFont="1" applyAlignment="1">
      <alignment vertical="top"/>
    </xf>
    <xf numFmtId="2" fontId="26" fillId="0" borderId="0" xfId="2" applyNumberFormat="1" applyFont="1" applyAlignment="1">
      <alignment vertical="top"/>
    </xf>
    <xf numFmtId="4" fontId="0" fillId="0" borderId="0" xfId="0" applyNumberFormat="1"/>
    <xf numFmtId="43" fontId="0" fillId="0" borderId="0" xfId="2" applyFont="1"/>
    <xf numFmtId="0" fontId="21" fillId="0" borderId="0" xfId="0" applyFont="1" applyFill="1" applyBorder="1" applyAlignment="1"/>
    <xf numFmtId="17" fontId="8" fillId="0" borderId="0" xfId="0" applyNumberFormat="1" applyFont="1" applyFill="1" applyBorder="1" applyAlignment="1"/>
    <xf numFmtId="0" fontId="8" fillId="0" borderId="3" xfId="0" applyFont="1" applyFill="1" applyBorder="1" applyAlignment="1">
      <alignment horizontal="center"/>
    </xf>
    <xf numFmtId="167" fontId="8" fillId="0" borderId="0" xfId="5" applyNumberFormat="1" applyFont="1" applyFill="1" applyAlignment="1"/>
    <xf numFmtId="164" fontId="0" fillId="0" borderId="0" xfId="5" applyFont="1" applyFill="1"/>
    <xf numFmtId="17" fontId="8" fillId="0" borderId="0" xfId="0" applyNumberFormat="1" applyFont="1" applyFill="1" applyAlignment="1"/>
    <xf numFmtId="166" fontId="8" fillId="0" borderId="0" xfId="5" applyNumberFormat="1" applyFont="1" applyFill="1" applyAlignment="1">
      <alignment horizontal="right"/>
    </xf>
    <xf numFmtId="166" fontId="8" fillId="0" borderId="0" xfId="5" applyNumberFormat="1" applyFont="1" applyFill="1"/>
    <xf numFmtId="0" fontId="8" fillId="0" borderId="0" xfId="0" applyNumberFormat="1" applyFont="1" applyFill="1" applyAlignment="1"/>
    <xf numFmtId="165" fontId="27" fillId="0" borderId="0" xfId="2" applyNumberFormat="1" applyFont="1"/>
    <xf numFmtId="0" fontId="27" fillId="0" borderId="0" xfId="0" applyFont="1"/>
    <xf numFmtId="43" fontId="0" fillId="0" borderId="0" xfId="0" applyNumberFormat="1"/>
    <xf numFmtId="166" fontId="20" fillId="0" borderId="0" xfId="0" applyNumberFormat="1" applyFont="1" applyFill="1" applyBorder="1" applyAlignment="1"/>
    <xf numFmtId="0" fontId="20" fillId="0" borderId="0" xfId="0" applyFont="1" applyFill="1" applyBorder="1" applyAlignment="1"/>
    <xf numFmtId="0" fontId="19" fillId="0" borderId="0" xfId="0" applyFont="1" applyFill="1" applyBorder="1" applyAlignment="1">
      <alignment horizontal="right" textRotation="45" wrapText="1"/>
    </xf>
    <xf numFmtId="0" fontId="19" fillId="0" borderId="0" xfId="0" applyFont="1" applyFill="1" applyBorder="1" applyAlignment="1">
      <alignment horizontal="center" textRotation="45" wrapText="1"/>
    </xf>
    <xf numFmtId="3" fontId="19" fillId="0" borderId="9" xfId="0" applyNumberFormat="1" applyFont="1" applyFill="1" applyBorder="1" applyAlignment="1">
      <alignment horizontal="center" textRotation="45" wrapText="1"/>
    </xf>
    <xf numFmtId="3" fontId="19" fillId="0" borderId="10" xfId="0" applyNumberFormat="1" applyFont="1" applyFill="1" applyBorder="1" applyAlignment="1">
      <alignment horizontal="center" textRotation="45" wrapText="1"/>
    </xf>
    <xf numFmtId="3" fontId="19" fillId="0" borderId="0" xfId="0" applyNumberFormat="1" applyFont="1" applyFill="1" applyBorder="1" applyAlignment="1">
      <alignment horizontal="center" textRotation="45" wrapText="1"/>
    </xf>
    <xf numFmtId="0" fontId="20" fillId="0" borderId="0" xfId="0" applyFont="1" applyFill="1" applyBorder="1" applyAlignment="1">
      <alignment horizontal="right"/>
    </xf>
    <xf numFmtId="17" fontId="29" fillId="0" borderId="0" xfId="0" applyNumberFormat="1" applyFont="1" applyFill="1" applyBorder="1" applyAlignment="1"/>
    <xf numFmtId="166" fontId="20" fillId="0" borderId="0" xfId="0" applyNumberFormat="1" applyFont="1" applyFill="1" applyBorder="1" applyAlignment="1">
      <alignment horizontal="right" wrapText="1"/>
    </xf>
    <xf numFmtId="166" fontId="20" fillId="0" borderId="0" xfId="0" applyNumberFormat="1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167" fontId="20" fillId="0" borderId="0" xfId="0" applyNumberFormat="1" applyFont="1" applyFill="1" applyBorder="1" applyAlignment="1">
      <alignment horizontal="center" wrapText="1"/>
    </xf>
    <xf numFmtId="165" fontId="20" fillId="0" borderId="0" xfId="2" applyNumberFormat="1" applyFont="1" applyFill="1" applyBorder="1" applyAlignment="1"/>
    <xf numFmtId="165" fontId="20" fillId="0" borderId="0" xfId="2" applyNumberFormat="1" applyFont="1" applyFill="1" applyBorder="1" applyAlignment="1">
      <alignment horizontal="center" wrapText="1"/>
    </xf>
    <xf numFmtId="3" fontId="20" fillId="0" borderId="0" xfId="0" applyNumberFormat="1" applyFont="1" applyFill="1" applyBorder="1" applyAlignment="1"/>
    <xf numFmtId="166" fontId="30" fillId="0" borderId="0" xfId="0" applyNumberFormat="1" applyFont="1" applyFill="1"/>
    <xf numFmtId="166" fontId="10" fillId="0" borderId="0" xfId="0" applyNumberFormat="1" applyFont="1" applyFill="1"/>
    <xf numFmtId="166" fontId="5" fillId="0" borderId="0" xfId="2" applyNumberFormat="1" applyFont="1" applyFill="1" applyBorder="1" applyAlignment="1">
      <alignment horizontal="right"/>
    </xf>
    <xf numFmtId="166" fontId="5" fillId="0" borderId="0" xfId="0" applyNumberFormat="1" applyFont="1" applyFill="1" applyAlignment="1">
      <alignment horizontal="right"/>
    </xf>
    <xf numFmtId="166" fontId="17" fillId="0" borderId="0" xfId="0" applyNumberFormat="1" applyFont="1" applyFill="1"/>
    <xf numFmtId="166" fontId="15" fillId="0" borderId="0" xfId="0" applyNumberFormat="1" applyFont="1" applyFill="1"/>
    <xf numFmtId="166" fontId="31" fillId="0" borderId="0" xfId="0" applyNumberFormat="1" applyFont="1" applyFill="1"/>
    <xf numFmtId="167" fontId="8" fillId="0" borderId="0" xfId="1" applyNumberFormat="1" applyFont="1" applyFill="1" applyAlignment="1"/>
    <xf numFmtId="167" fontId="8" fillId="0" borderId="0" xfId="1" applyNumberFormat="1" applyFont="1" applyFill="1"/>
    <xf numFmtId="0" fontId="5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21" fillId="0" borderId="0" xfId="0" applyFont="1" applyFill="1" applyBorder="1" applyAlignment="1">
      <alignment horizontal="center"/>
    </xf>
    <xf numFmtId="167" fontId="8" fillId="0" borderId="4" xfId="5" applyNumberFormat="1" applyFont="1" applyFill="1" applyBorder="1" applyAlignment="1">
      <alignment horizontal="center"/>
    </xf>
    <xf numFmtId="167" fontId="8" fillId="0" borderId="5" xfId="5" applyNumberFormat="1" applyFont="1" applyFill="1" applyBorder="1" applyAlignment="1">
      <alignment horizontal="center"/>
    </xf>
    <xf numFmtId="167" fontId="8" fillId="0" borderId="2" xfId="5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left"/>
    </xf>
    <xf numFmtId="166" fontId="8" fillId="0" borderId="0" xfId="0" applyNumberFormat="1" applyFont="1" applyFill="1" applyAlignment="1">
      <alignment horizontal="left"/>
    </xf>
    <xf numFmtId="166" fontId="30" fillId="0" borderId="0" xfId="0" applyNumberFormat="1" applyFont="1" applyFill="1" applyAlignment="1">
      <alignment horizontal="left"/>
    </xf>
    <xf numFmtId="0" fontId="3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30" fillId="0" borderId="0" xfId="0" applyFont="1" applyFill="1"/>
    <xf numFmtId="43" fontId="30" fillId="0" borderId="0" xfId="2" applyFont="1" applyFill="1"/>
    <xf numFmtId="0" fontId="33" fillId="0" borderId="0" xfId="0" applyFont="1" applyAlignment="1">
      <alignment wrapText="1"/>
    </xf>
    <xf numFmtId="0" fontId="30" fillId="0" borderId="0" xfId="0" applyFont="1" applyFill="1" applyAlignment="1">
      <alignment wrapText="1"/>
    </xf>
  </cellXfs>
  <cellStyles count="6">
    <cellStyle name="Comma" xfId="1" builtinId="3"/>
    <cellStyle name="Comma 2" xfId="2"/>
    <cellStyle name="Comma 2 2" xfId="3"/>
    <cellStyle name="Comma 3" xfId="5"/>
    <cellStyle name="Normal" xfId="0" builtinId="0"/>
    <cellStyle name="Normal_Sheet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showRuler="0" topLeftCell="A16" zoomScale="64" zoomScaleNormal="64" workbookViewId="0">
      <selection activeCell="A21" sqref="A21:D37"/>
    </sheetView>
  </sheetViews>
  <sheetFormatPr defaultRowHeight="53.1" customHeight="1" x14ac:dyDescent="0.35"/>
  <cols>
    <col min="1" max="1" width="11" style="3" customWidth="1"/>
    <col min="2" max="2" width="116.7109375" style="2" customWidth="1"/>
    <col min="3" max="3" width="29.7109375" style="2" customWidth="1"/>
    <col min="4" max="4" width="16.85546875" style="3" customWidth="1"/>
    <col min="5" max="5" width="24" style="3" bestFit="1" customWidth="1"/>
    <col min="6" max="6" width="9.140625" style="3"/>
    <col min="7" max="7" width="14.28515625" style="3" bestFit="1" customWidth="1"/>
    <col min="8" max="8" width="53.42578125" style="3" bestFit="1" customWidth="1"/>
    <col min="9" max="9" width="22" style="3" bestFit="1" customWidth="1"/>
    <col min="10" max="253" width="9.140625" style="3"/>
    <col min="254" max="254" width="11.28515625" style="3" customWidth="1"/>
    <col min="255" max="255" width="57.140625" style="3" customWidth="1"/>
    <col min="256" max="256" width="24.7109375" style="3" bestFit="1" customWidth="1"/>
    <col min="257" max="257" width="3.28515625" style="3" customWidth="1"/>
    <col min="258" max="258" width="143.85546875" style="3" bestFit="1" customWidth="1"/>
    <col min="259" max="259" width="45" style="3" bestFit="1" customWidth="1"/>
    <col min="260" max="260" width="37.28515625" style="3" bestFit="1" customWidth="1"/>
    <col min="261" max="261" width="15" style="3" bestFit="1" customWidth="1"/>
    <col min="262" max="262" width="9.140625" style="3"/>
    <col min="263" max="263" width="14.28515625" style="3" bestFit="1" customWidth="1"/>
    <col min="264" max="264" width="53.42578125" style="3" bestFit="1" customWidth="1"/>
    <col min="265" max="265" width="22" style="3" bestFit="1" customWidth="1"/>
    <col min="266" max="509" width="9.140625" style="3"/>
    <col min="510" max="510" width="11.28515625" style="3" customWidth="1"/>
    <col min="511" max="511" width="57.140625" style="3" customWidth="1"/>
    <col min="512" max="512" width="24.7109375" style="3" bestFit="1" customWidth="1"/>
    <col min="513" max="513" width="3.28515625" style="3" customWidth="1"/>
    <col min="514" max="514" width="143.85546875" style="3" bestFit="1" customWidth="1"/>
    <col min="515" max="515" width="45" style="3" bestFit="1" customWidth="1"/>
    <col min="516" max="516" width="37.28515625" style="3" bestFit="1" customWidth="1"/>
    <col min="517" max="517" width="15" style="3" bestFit="1" customWidth="1"/>
    <col min="518" max="518" width="9.140625" style="3"/>
    <col min="519" max="519" width="14.28515625" style="3" bestFit="1" customWidth="1"/>
    <col min="520" max="520" width="53.42578125" style="3" bestFit="1" customWidth="1"/>
    <col min="521" max="521" width="22" style="3" bestFit="1" customWidth="1"/>
    <col min="522" max="765" width="9.140625" style="3"/>
    <col min="766" max="766" width="11.28515625" style="3" customWidth="1"/>
    <col min="767" max="767" width="57.140625" style="3" customWidth="1"/>
    <col min="768" max="768" width="24.7109375" style="3" bestFit="1" customWidth="1"/>
    <col min="769" max="769" width="3.28515625" style="3" customWidth="1"/>
    <col min="770" max="770" width="143.85546875" style="3" bestFit="1" customWidth="1"/>
    <col min="771" max="771" width="45" style="3" bestFit="1" customWidth="1"/>
    <col min="772" max="772" width="37.28515625" style="3" bestFit="1" customWidth="1"/>
    <col min="773" max="773" width="15" style="3" bestFit="1" customWidth="1"/>
    <col min="774" max="774" width="9.140625" style="3"/>
    <col min="775" max="775" width="14.28515625" style="3" bestFit="1" customWidth="1"/>
    <col min="776" max="776" width="53.42578125" style="3" bestFit="1" customWidth="1"/>
    <col min="777" max="777" width="22" style="3" bestFit="1" customWidth="1"/>
    <col min="778" max="1021" width="9.140625" style="3"/>
    <col min="1022" max="1022" width="11.28515625" style="3" customWidth="1"/>
    <col min="1023" max="1023" width="57.140625" style="3" customWidth="1"/>
    <col min="1024" max="1024" width="24.7109375" style="3" bestFit="1" customWidth="1"/>
    <col min="1025" max="1025" width="3.28515625" style="3" customWidth="1"/>
    <col min="1026" max="1026" width="143.85546875" style="3" bestFit="1" customWidth="1"/>
    <col min="1027" max="1027" width="45" style="3" bestFit="1" customWidth="1"/>
    <col min="1028" max="1028" width="37.28515625" style="3" bestFit="1" customWidth="1"/>
    <col min="1029" max="1029" width="15" style="3" bestFit="1" customWidth="1"/>
    <col min="1030" max="1030" width="9.140625" style="3"/>
    <col min="1031" max="1031" width="14.28515625" style="3" bestFit="1" customWidth="1"/>
    <col min="1032" max="1032" width="53.42578125" style="3" bestFit="1" customWidth="1"/>
    <col min="1033" max="1033" width="22" style="3" bestFit="1" customWidth="1"/>
    <col min="1034" max="1277" width="9.140625" style="3"/>
    <col min="1278" max="1278" width="11.28515625" style="3" customWidth="1"/>
    <col min="1279" max="1279" width="57.140625" style="3" customWidth="1"/>
    <col min="1280" max="1280" width="24.7109375" style="3" bestFit="1" customWidth="1"/>
    <col min="1281" max="1281" width="3.28515625" style="3" customWidth="1"/>
    <col min="1282" max="1282" width="143.85546875" style="3" bestFit="1" customWidth="1"/>
    <col min="1283" max="1283" width="45" style="3" bestFit="1" customWidth="1"/>
    <col min="1284" max="1284" width="37.28515625" style="3" bestFit="1" customWidth="1"/>
    <col min="1285" max="1285" width="15" style="3" bestFit="1" customWidth="1"/>
    <col min="1286" max="1286" width="9.140625" style="3"/>
    <col min="1287" max="1287" width="14.28515625" style="3" bestFit="1" customWidth="1"/>
    <col min="1288" max="1288" width="53.42578125" style="3" bestFit="1" customWidth="1"/>
    <col min="1289" max="1289" width="22" style="3" bestFit="1" customWidth="1"/>
    <col min="1290" max="1533" width="9.140625" style="3"/>
    <col min="1534" max="1534" width="11.28515625" style="3" customWidth="1"/>
    <col min="1535" max="1535" width="57.140625" style="3" customWidth="1"/>
    <col min="1536" max="1536" width="24.7109375" style="3" bestFit="1" customWidth="1"/>
    <col min="1537" max="1537" width="3.28515625" style="3" customWidth="1"/>
    <col min="1538" max="1538" width="143.85546875" style="3" bestFit="1" customWidth="1"/>
    <col min="1539" max="1539" width="45" style="3" bestFit="1" customWidth="1"/>
    <col min="1540" max="1540" width="37.28515625" style="3" bestFit="1" customWidth="1"/>
    <col min="1541" max="1541" width="15" style="3" bestFit="1" customWidth="1"/>
    <col min="1542" max="1542" width="9.140625" style="3"/>
    <col min="1543" max="1543" width="14.28515625" style="3" bestFit="1" customWidth="1"/>
    <col min="1544" max="1544" width="53.42578125" style="3" bestFit="1" customWidth="1"/>
    <col min="1545" max="1545" width="22" style="3" bestFit="1" customWidth="1"/>
    <col min="1546" max="1789" width="9.140625" style="3"/>
    <col min="1790" max="1790" width="11.28515625" style="3" customWidth="1"/>
    <col min="1791" max="1791" width="57.140625" style="3" customWidth="1"/>
    <col min="1792" max="1792" width="24.7109375" style="3" bestFit="1" customWidth="1"/>
    <col min="1793" max="1793" width="3.28515625" style="3" customWidth="1"/>
    <col min="1794" max="1794" width="143.85546875" style="3" bestFit="1" customWidth="1"/>
    <col min="1795" max="1795" width="45" style="3" bestFit="1" customWidth="1"/>
    <col min="1796" max="1796" width="37.28515625" style="3" bestFit="1" customWidth="1"/>
    <col min="1797" max="1797" width="15" style="3" bestFit="1" customWidth="1"/>
    <col min="1798" max="1798" width="9.140625" style="3"/>
    <col min="1799" max="1799" width="14.28515625" style="3" bestFit="1" customWidth="1"/>
    <col min="1800" max="1800" width="53.42578125" style="3" bestFit="1" customWidth="1"/>
    <col min="1801" max="1801" width="22" style="3" bestFit="1" customWidth="1"/>
    <col min="1802" max="2045" width="9.140625" style="3"/>
    <col min="2046" max="2046" width="11.28515625" style="3" customWidth="1"/>
    <col min="2047" max="2047" width="57.140625" style="3" customWidth="1"/>
    <col min="2048" max="2048" width="24.7109375" style="3" bestFit="1" customWidth="1"/>
    <col min="2049" max="2049" width="3.28515625" style="3" customWidth="1"/>
    <col min="2050" max="2050" width="143.85546875" style="3" bestFit="1" customWidth="1"/>
    <col min="2051" max="2051" width="45" style="3" bestFit="1" customWidth="1"/>
    <col min="2052" max="2052" width="37.28515625" style="3" bestFit="1" customWidth="1"/>
    <col min="2053" max="2053" width="15" style="3" bestFit="1" customWidth="1"/>
    <col min="2054" max="2054" width="9.140625" style="3"/>
    <col min="2055" max="2055" width="14.28515625" style="3" bestFit="1" customWidth="1"/>
    <col min="2056" max="2056" width="53.42578125" style="3" bestFit="1" customWidth="1"/>
    <col min="2057" max="2057" width="22" style="3" bestFit="1" customWidth="1"/>
    <col min="2058" max="2301" width="9.140625" style="3"/>
    <col min="2302" max="2302" width="11.28515625" style="3" customWidth="1"/>
    <col min="2303" max="2303" width="57.140625" style="3" customWidth="1"/>
    <col min="2304" max="2304" width="24.7109375" style="3" bestFit="1" customWidth="1"/>
    <col min="2305" max="2305" width="3.28515625" style="3" customWidth="1"/>
    <col min="2306" max="2306" width="143.85546875" style="3" bestFit="1" customWidth="1"/>
    <col min="2307" max="2307" width="45" style="3" bestFit="1" customWidth="1"/>
    <col min="2308" max="2308" width="37.28515625" style="3" bestFit="1" customWidth="1"/>
    <col min="2309" max="2309" width="15" style="3" bestFit="1" customWidth="1"/>
    <col min="2310" max="2310" width="9.140625" style="3"/>
    <col min="2311" max="2311" width="14.28515625" style="3" bestFit="1" customWidth="1"/>
    <col min="2312" max="2312" width="53.42578125" style="3" bestFit="1" customWidth="1"/>
    <col min="2313" max="2313" width="22" style="3" bestFit="1" customWidth="1"/>
    <col min="2314" max="2557" width="9.140625" style="3"/>
    <col min="2558" max="2558" width="11.28515625" style="3" customWidth="1"/>
    <col min="2559" max="2559" width="57.140625" style="3" customWidth="1"/>
    <col min="2560" max="2560" width="24.7109375" style="3" bestFit="1" customWidth="1"/>
    <col min="2561" max="2561" width="3.28515625" style="3" customWidth="1"/>
    <col min="2562" max="2562" width="143.85546875" style="3" bestFit="1" customWidth="1"/>
    <col min="2563" max="2563" width="45" style="3" bestFit="1" customWidth="1"/>
    <col min="2564" max="2564" width="37.28515625" style="3" bestFit="1" customWidth="1"/>
    <col min="2565" max="2565" width="15" style="3" bestFit="1" customWidth="1"/>
    <col min="2566" max="2566" width="9.140625" style="3"/>
    <col min="2567" max="2567" width="14.28515625" style="3" bestFit="1" customWidth="1"/>
    <col min="2568" max="2568" width="53.42578125" style="3" bestFit="1" customWidth="1"/>
    <col min="2569" max="2569" width="22" style="3" bestFit="1" customWidth="1"/>
    <col min="2570" max="2813" width="9.140625" style="3"/>
    <col min="2814" max="2814" width="11.28515625" style="3" customWidth="1"/>
    <col min="2815" max="2815" width="57.140625" style="3" customWidth="1"/>
    <col min="2816" max="2816" width="24.7109375" style="3" bestFit="1" customWidth="1"/>
    <col min="2817" max="2817" width="3.28515625" style="3" customWidth="1"/>
    <col min="2818" max="2818" width="143.85546875" style="3" bestFit="1" customWidth="1"/>
    <col min="2819" max="2819" width="45" style="3" bestFit="1" customWidth="1"/>
    <col min="2820" max="2820" width="37.28515625" style="3" bestFit="1" customWidth="1"/>
    <col min="2821" max="2821" width="15" style="3" bestFit="1" customWidth="1"/>
    <col min="2822" max="2822" width="9.140625" style="3"/>
    <col min="2823" max="2823" width="14.28515625" style="3" bestFit="1" customWidth="1"/>
    <col min="2824" max="2824" width="53.42578125" style="3" bestFit="1" customWidth="1"/>
    <col min="2825" max="2825" width="22" style="3" bestFit="1" customWidth="1"/>
    <col min="2826" max="3069" width="9.140625" style="3"/>
    <col min="3070" max="3070" width="11.28515625" style="3" customWidth="1"/>
    <col min="3071" max="3071" width="57.140625" style="3" customWidth="1"/>
    <col min="3072" max="3072" width="24.7109375" style="3" bestFit="1" customWidth="1"/>
    <col min="3073" max="3073" width="3.28515625" style="3" customWidth="1"/>
    <col min="3074" max="3074" width="143.85546875" style="3" bestFit="1" customWidth="1"/>
    <col min="3075" max="3075" width="45" style="3" bestFit="1" customWidth="1"/>
    <col min="3076" max="3076" width="37.28515625" style="3" bestFit="1" customWidth="1"/>
    <col min="3077" max="3077" width="15" style="3" bestFit="1" customWidth="1"/>
    <col min="3078" max="3078" width="9.140625" style="3"/>
    <col min="3079" max="3079" width="14.28515625" style="3" bestFit="1" customWidth="1"/>
    <col min="3080" max="3080" width="53.42578125" style="3" bestFit="1" customWidth="1"/>
    <col min="3081" max="3081" width="22" style="3" bestFit="1" customWidth="1"/>
    <col min="3082" max="3325" width="9.140625" style="3"/>
    <col min="3326" max="3326" width="11.28515625" style="3" customWidth="1"/>
    <col min="3327" max="3327" width="57.140625" style="3" customWidth="1"/>
    <col min="3328" max="3328" width="24.7109375" style="3" bestFit="1" customWidth="1"/>
    <col min="3329" max="3329" width="3.28515625" style="3" customWidth="1"/>
    <col min="3330" max="3330" width="143.85546875" style="3" bestFit="1" customWidth="1"/>
    <col min="3331" max="3331" width="45" style="3" bestFit="1" customWidth="1"/>
    <col min="3332" max="3332" width="37.28515625" style="3" bestFit="1" customWidth="1"/>
    <col min="3333" max="3333" width="15" style="3" bestFit="1" customWidth="1"/>
    <col min="3334" max="3334" width="9.140625" style="3"/>
    <col min="3335" max="3335" width="14.28515625" style="3" bestFit="1" customWidth="1"/>
    <col min="3336" max="3336" width="53.42578125" style="3" bestFit="1" customWidth="1"/>
    <col min="3337" max="3337" width="22" style="3" bestFit="1" customWidth="1"/>
    <col min="3338" max="3581" width="9.140625" style="3"/>
    <col min="3582" max="3582" width="11.28515625" style="3" customWidth="1"/>
    <col min="3583" max="3583" width="57.140625" style="3" customWidth="1"/>
    <col min="3584" max="3584" width="24.7109375" style="3" bestFit="1" customWidth="1"/>
    <col min="3585" max="3585" width="3.28515625" style="3" customWidth="1"/>
    <col min="3586" max="3586" width="143.85546875" style="3" bestFit="1" customWidth="1"/>
    <col min="3587" max="3587" width="45" style="3" bestFit="1" customWidth="1"/>
    <col min="3588" max="3588" width="37.28515625" style="3" bestFit="1" customWidth="1"/>
    <col min="3589" max="3589" width="15" style="3" bestFit="1" customWidth="1"/>
    <col min="3590" max="3590" width="9.140625" style="3"/>
    <col min="3591" max="3591" width="14.28515625" style="3" bestFit="1" customWidth="1"/>
    <col min="3592" max="3592" width="53.42578125" style="3" bestFit="1" customWidth="1"/>
    <col min="3593" max="3593" width="22" style="3" bestFit="1" customWidth="1"/>
    <col min="3594" max="3837" width="9.140625" style="3"/>
    <col min="3838" max="3838" width="11.28515625" style="3" customWidth="1"/>
    <col min="3839" max="3839" width="57.140625" style="3" customWidth="1"/>
    <col min="3840" max="3840" width="24.7109375" style="3" bestFit="1" customWidth="1"/>
    <col min="3841" max="3841" width="3.28515625" style="3" customWidth="1"/>
    <col min="3842" max="3842" width="143.85546875" style="3" bestFit="1" customWidth="1"/>
    <col min="3843" max="3843" width="45" style="3" bestFit="1" customWidth="1"/>
    <col min="3844" max="3844" width="37.28515625" style="3" bestFit="1" customWidth="1"/>
    <col min="3845" max="3845" width="15" style="3" bestFit="1" customWidth="1"/>
    <col min="3846" max="3846" width="9.140625" style="3"/>
    <col min="3847" max="3847" width="14.28515625" style="3" bestFit="1" customWidth="1"/>
    <col min="3848" max="3848" width="53.42578125" style="3" bestFit="1" customWidth="1"/>
    <col min="3849" max="3849" width="22" style="3" bestFit="1" customWidth="1"/>
    <col min="3850" max="4093" width="9.140625" style="3"/>
    <col min="4094" max="4094" width="11.28515625" style="3" customWidth="1"/>
    <col min="4095" max="4095" width="57.140625" style="3" customWidth="1"/>
    <col min="4096" max="4096" width="24.7109375" style="3" bestFit="1" customWidth="1"/>
    <col min="4097" max="4097" width="3.28515625" style="3" customWidth="1"/>
    <col min="4098" max="4098" width="143.85546875" style="3" bestFit="1" customWidth="1"/>
    <col min="4099" max="4099" width="45" style="3" bestFit="1" customWidth="1"/>
    <col min="4100" max="4100" width="37.28515625" style="3" bestFit="1" customWidth="1"/>
    <col min="4101" max="4101" width="15" style="3" bestFit="1" customWidth="1"/>
    <col min="4102" max="4102" width="9.140625" style="3"/>
    <col min="4103" max="4103" width="14.28515625" style="3" bestFit="1" customWidth="1"/>
    <col min="4104" max="4104" width="53.42578125" style="3" bestFit="1" customWidth="1"/>
    <col min="4105" max="4105" width="22" style="3" bestFit="1" customWidth="1"/>
    <col min="4106" max="4349" width="9.140625" style="3"/>
    <col min="4350" max="4350" width="11.28515625" style="3" customWidth="1"/>
    <col min="4351" max="4351" width="57.140625" style="3" customWidth="1"/>
    <col min="4352" max="4352" width="24.7109375" style="3" bestFit="1" customWidth="1"/>
    <col min="4353" max="4353" width="3.28515625" style="3" customWidth="1"/>
    <col min="4354" max="4354" width="143.85546875" style="3" bestFit="1" customWidth="1"/>
    <col min="4355" max="4355" width="45" style="3" bestFit="1" customWidth="1"/>
    <col min="4356" max="4356" width="37.28515625" style="3" bestFit="1" customWidth="1"/>
    <col min="4357" max="4357" width="15" style="3" bestFit="1" customWidth="1"/>
    <col min="4358" max="4358" width="9.140625" style="3"/>
    <col min="4359" max="4359" width="14.28515625" style="3" bestFit="1" customWidth="1"/>
    <col min="4360" max="4360" width="53.42578125" style="3" bestFit="1" customWidth="1"/>
    <col min="4361" max="4361" width="22" style="3" bestFit="1" customWidth="1"/>
    <col min="4362" max="4605" width="9.140625" style="3"/>
    <col min="4606" max="4606" width="11.28515625" style="3" customWidth="1"/>
    <col min="4607" max="4607" width="57.140625" style="3" customWidth="1"/>
    <col min="4608" max="4608" width="24.7109375" style="3" bestFit="1" customWidth="1"/>
    <col min="4609" max="4609" width="3.28515625" style="3" customWidth="1"/>
    <col min="4610" max="4610" width="143.85546875" style="3" bestFit="1" customWidth="1"/>
    <col min="4611" max="4611" width="45" style="3" bestFit="1" customWidth="1"/>
    <col min="4612" max="4612" width="37.28515625" style="3" bestFit="1" customWidth="1"/>
    <col min="4613" max="4613" width="15" style="3" bestFit="1" customWidth="1"/>
    <col min="4614" max="4614" width="9.140625" style="3"/>
    <col min="4615" max="4615" width="14.28515625" style="3" bestFit="1" customWidth="1"/>
    <col min="4616" max="4616" width="53.42578125" style="3" bestFit="1" customWidth="1"/>
    <col min="4617" max="4617" width="22" style="3" bestFit="1" customWidth="1"/>
    <col min="4618" max="4861" width="9.140625" style="3"/>
    <col min="4862" max="4862" width="11.28515625" style="3" customWidth="1"/>
    <col min="4863" max="4863" width="57.140625" style="3" customWidth="1"/>
    <col min="4864" max="4864" width="24.7109375" style="3" bestFit="1" customWidth="1"/>
    <col min="4865" max="4865" width="3.28515625" style="3" customWidth="1"/>
    <col min="4866" max="4866" width="143.85546875" style="3" bestFit="1" customWidth="1"/>
    <col min="4867" max="4867" width="45" style="3" bestFit="1" customWidth="1"/>
    <col min="4868" max="4868" width="37.28515625" style="3" bestFit="1" customWidth="1"/>
    <col min="4869" max="4869" width="15" style="3" bestFit="1" customWidth="1"/>
    <col min="4870" max="4870" width="9.140625" style="3"/>
    <col min="4871" max="4871" width="14.28515625" style="3" bestFit="1" customWidth="1"/>
    <col min="4872" max="4872" width="53.42578125" style="3" bestFit="1" customWidth="1"/>
    <col min="4873" max="4873" width="22" style="3" bestFit="1" customWidth="1"/>
    <col min="4874" max="5117" width="9.140625" style="3"/>
    <col min="5118" max="5118" width="11.28515625" style="3" customWidth="1"/>
    <col min="5119" max="5119" width="57.140625" style="3" customWidth="1"/>
    <col min="5120" max="5120" width="24.7109375" style="3" bestFit="1" customWidth="1"/>
    <col min="5121" max="5121" width="3.28515625" style="3" customWidth="1"/>
    <col min="5122" max="5122" width="143.85546875" style="3" bestFit="1" customWidth="1"/>
    <col min="5123" max="5123" width="45" style="3" bestFit="1" customWidth="1"/>
    <col min="5124" max="5124" width="37.28515625" style="3" bestFit="1" customWidth="1"/>
    <col min="5125" max="5125" width="15" style="3" bestFit="1" customWidth="1"/>
    <col min="5126" max="5126" width="9.140625" style="3"/>
    <col min="5127" max="5127" width="14.28515625" style="3" bestFit="1" customWidth="1"/>
    <col min="5128" max="5128" width="53.42578125" style="3" bestFit="1" customWidth="1"/>
    <col min="5129" max="5129" width="22" style="3" bestFit="1" customWidth="1"/>
    <col min="5130" max="5373" width="9.140625" style="3"/>
    <col min="5374" max="5374" width="11.28515625" style="3" customWidth="1"/>
    <col min="5375" max="5375" width="57.140625" style="3" customWidth="1"/>
    <col min="5376" max="5376" width="24.7109375" style="3" bestFit="1" customWidth="1"/>
    <col min="5377" max="5377" width="3.28515625" style="3" customWidth="1"/>
    <col min="5378" max="5378" width="143.85546875" style="3" bestFit="1" customWidth="1"/>
    <col min="5379" max="5379" width="45" style="3" bestFit="1" customWidth="1"/>
    <col min="5380" max="5380" width="37.28515625" style="3" bestFit="1" customWidth="1"/>
    <col min="5381" max="5381" width="15" style="3" bestFit="1" customWidth="1"/>
    <col min="5382" max="5382" width="9.140625" style="3"/>
    <col min="5383" max="5383" width="14.28515625" style="3" bestFit="1" customWidth="1"/>
    <col min="5384" max="5384" width="53.42578125" style="3" bestFit="1" customWidth="1"/>
    <col min="5385" max="5385" width="22" style="3" bestFit="1" customWidth="1"/>
    <col min="5386" max="5629" width="9.140625" style="3"/>
    <col min="5630" max="5630" width="11.28515625" style="3" customWidth="1"/>
    <col min="5631" max="5631" width="57.140625" style="3" customWidth="1"/>
    <col min="5632" max="5632" width="24.7109375" style="3" bestFit="1" customWidth="1"/>
    <col min="5633" max="5633" width="3.28515625" style="3" customWidth="1"/>
    <col min="5634" max="5634" width="143.85546875" style="3" bestFit="1" customWidth="1"/>
    <col min="5635" max="5635" width="45" style="3" bestFit="1" customWidth="1"/>
    <col min="5636" max="5636" width="37.28515625" style="3" bestFit="1" customWidth="1"/>
    <col min="5637" max="5637" width="15" style="3" bestFit="1" customWidth="1"/>
    <col min="5638" max="5638" width="9.140625" style="3"/>
    <col min="5639" max="5639" width="14.28515625" style="3" bestFit="1" customWidth="1"/>
    <col min="5640" max="5640" width="53.42578125" style="3" bestFit="1" customWidth="1"/>
    <col min="5641" max="5641" width="22" style="3" bestFit="1" customWidth="1"/>
    <col min="5642" max="5885" width="9.140625" style="3"/>
    <col min="5886" max="5886" width="11.28515625" style="3" customWidth="1"/>
    <col min="5887" max="5887" width="57.140625" style="3" customWidth="1"/>
    <col min="5888" max="5888" width="24.7109375" style="3" bestFit="1" customWidth="1"/>
    <col min="5889" max="5889" width="3.28515625" style="3" customWidth="1"/>
    <col min="5890" max="5890" width="143.85546875" style="3" bestFit="1" customWidth="1"/>
    <col min="5891" max="5891" width="45" style="3" bestFit="1" customWidth="1"/>
    <col min="5892" max="5892" width="37.28515625" style="3" bestFit="1" customWidth="1"/>
    <col min="5893" max="5893" width="15" style="3" bestFit="1" customWidth="1"/>
    <col min="5894" max="5894" width="9.140625" style="3"/>
    <col min="5895" max="5895" width="14.28515625" style="3" bestFit="1" customWidth="1"/>
    <col min="5896" max="5896" width="53.42578125" style="3" bestFit="1" customWidth="1"/>
    <col min="5897" max="5897" width="22" style="3" bestFit="1" customWidth="1"/>
    <col min="5898" max="6141" width="9.140625" style="3"/>
    <col min="6142" max="6142" width="11.28515625" style="3" customWidth="1"/>
    <col min="6143" max="6143" width="57.140625" style="3" customWidth="1"/>
    <col min="6144" max="6144" width="24.7109375" style="3" bestFit="1" customWidth="1"/>
    <col min="6145" max="6145" width="3.28515625" style="3" customWidth="1"/>
    <col min="6146" max="6146" width="143.85546875" style="3" bestFit="1" customWidth="1"/>
    <col min="6147" max="6147" width="45" style="3" bestFit="1" customWidth="1"/>
    <col min="6148" max="6148" width="37.28515625" style="3" bestFit="1" customWidth="1"/>
    <col min="6149" max="6149" width="15" style="3" bestFit="1" customWidth="1"/>
    <col min="6150" max="6150" width="9.140625" style="3"/>
    <col min="6151" max="6151" width="14.28515625" style="3" bestFit="1" customWidth="1"/>
    <col min="6152" max="6152" width="53.42578125" style="3" bestFit="1" customWidth="1"/>
    <col min="6153" max="6153" width="22" style="3" bestFit="1" customWidth="1"/>
    <col min="6154" max="6397" width="9.140625" style="3"/>
    <col min="6398" max="6398" width="11.28515625" style="3" customWidth="1"/>
    <col min="6399" max="6399" width="57.140625" style="3" customWidth="1"/>
    <col min="6400" max="6400" width="24.7109375" style="3" bestFit="1" customWidth="1"/>
    <col min="6401" max="6401" width="3.28515625" style="3" customWidth="1"/>
    <col min="6402" max="6402" width="143.85546875" style="3" bestFit="1" customWidth="1"/>
    <col min="6403" max="6403" width="45" style="3" bestFit="1" customWidth="1"/>
    <col min="6404" max="6404" width="37.28515625" style="3" bestFit="1" customWidth="1"/>
    <col min="6405" max="6405" width="15" style="3" bestFit="1" customWidth="1"/>
    <col min="6406" max="6406" width="9.140625" style="3"/>
    <col min="6407" max="6407" width="14.28515625" style="3" bestFit="1" customWidth="1"/>
    <col min="6408" max="6408" width="53.42578125" style="3" bestFit="1" customWidth="1"/>
    <col min="6409" max="6409" width="22" style="3" bestFit="1" customWidth="1"/>
    <col min="6410" max="6653" width="9.140625" style="3"/>
    <col min="6654" max="6654" width="11.28515625" style="3" customWidth="1"/>
    <col min="6655" max="6655" width="57.140625" style="3" customWidth="1"/>
    <col min="6656" max="6656" width="24.7109375" style="3" bestFit="1" customWidth="1"/>
    <col min="6657" max="6657" width="3.28515625" style="3" customWidth="1"/>
    <col min="6658" max="6658" width="143.85546875" style="3" bestFit="1" customWidth="1"/>
    <col min="6659" max="6659" width="45" style="3" bestFit="1" customWidth="1"/>
    <col min="6660" max="6660" width="37.28515625" style="3" bestFit="1" customWidth="1"/>
    <col min="6661" max="6661" width="15" style="3" bestFit="1" customWidth="1"/>
    <col min="6662" max="6662" width="9.140625" style="3"/>
    <col min="6663" max="6663" width="14.28515625" style="3" bestFit="1" customWidth="1"/>
    <col min="6664" max="6664" width="53.42578125" style="3" bestFit="1" customWidth="1"/>
    <col min="6665" max="6665" width="22" style="3" bestFit="1" customWidth="1"/>
    <col min="6666" max="6909" width="9.140625" style="3"/>
    <col min="6910" max="6910" width="11.28515625" style="3" customWidth="1"/>
    <col min="6911" max="6911" width="57.140625" style="3" customWidth="1"/>
    <col min="6912" max="6912" width="24.7109375" style="3" bestFit="1" customWidth="1"/>
    <col min="6913" max="6913" width="3.28515625" style="3" customWidth="1"/>
    <col min="6914" max="6914" width="143.85546875" style="3" bestFit="1" customWidth="1"/>
    <col min="6915" max="6915" width="45" style="3" bestFit="1" customWidth="1"/>
    <col min="6916" max="6916" width="37.28515625" style="3" bestFit="1" customWidth="1"/>
    <col min="6917" max="6917" width="15" style="3" bestFit="1" customWidth="1"/>
    <col min="6918" max="6918" width="9.140625" style="3"/>
    <col min="6919" max="6919" width="14.28515625" style="3" bestFit="1" customWidth="1"/>
    <col min="6920" max="6920" width="53.42578125" style="3" bestFit="1" customWidth="1"/>
    <col min="6921" max="6921" width="22" style="3" bestFit="1" customWidth="1"/>
    <col min="6922" max="7165" width="9.140625" style="3"/>
    <col min="7166" max="7166" width="11.28515625" style="3" customWidth="1"/>
    <col min="7167" max="7167" width="57.140625" style="3" customWidth="1"/>
    <col min="7168" max="7168" width="24.7109375" style="3" bestFit="1" customWidth="1"/>
    <col min="7169" max="7169" width="3.28515625" style="3" customWidth="1"/>
    <col min="7170" max="7170" width="143.85546875" style="3" bestFit="1" customWidth="1"/>
    <col min="7171" max="7171" width="45" style="3" bestFit="1" customWidth="1"/>
    <col min="7172" max="7172" width="37.28515625" style="3" bestFit="1" customWidth="1"/>
    <col min="7173" max="7173" width="15" style="3" bestFit="1" customWidth="1"/>
    <col min="7174" max="7174" width="9.140625" style="3"/>
    <col min="7175" max="7175" width="14.28515625" style="3" bestFit="1" customWidth="1"/>
    <col min="7176" max="7176" width="53.42578125" style="3" bestFit="1" customWidth="1"/>
    <col min="7177" max="7177" width="22" style="3" bestFit="1" customWidth="1"/>
    <col min="7178" max="7421" width="9.140625" style="3"/>
    <col min="7422" max="7422" width="11.28515625" style="3" customWidth="1"/>
    <col min="7423" max="7423" width="57.140625" style="3" customWidth="1"/>
    <col min="7424" max="7424" width="24.7109375" style="3" bestFit="1" customWidth="1"/>
    <col min="7425" max="7425" width="3.28515625" style="3" customWidth="1"/>
    <col min="7426" max="7426" width="143.85546875" style="3" bestFit="1" customWidth="1"/>
    <col min="7427" max="7427" width="45" style="3" bestFit="1" customWidth="1"/>
    <col min="7428" max="7428" width="37.28515625" style="3" bestFit="1" customWidth="1"/>
    <col min="7429" max="7429" width="15" style="3" bestFit="1" customWidth="1"/>
    <col min="7430" max="7430" width="9.140625" style="3"/>
    <col min="7431" max="7431" width="14.28515625" style="3" bestFit="1" customWidth="1"/>
    <col min="7432" max="7432" width="53.42578125" style="3" bestFit="1" customWidth="1"/>
    <col min="7433" max="7433" width="22" style="3" bestFit="1" customWidth="1"/>
    <col min="7434" max="7677" width="9.140625" style="3"/>
    <col min="7678" max="7678" width="11.28515625" style="3" customWidth="1"/>
    <col min="7679" max="7679" width="57.140625" style="3" customWidth="1"/>
    <col min="7680" max="7680" width="24.7109375" style="3" bestFit="1" customWidth="1"/>
    <col min="7681" max="7681" width="3.28515625" style="3" customWidth="1"/>
    <col min="7682" max="7682" width="143.85546875" style="3" bestFit="1" customWidth="1"/>
    <col min="7683" max="7683" width="45" style="3" bestFit="1" customWidth="1"/>
    <col min="7684" max="7684" width="37.28515625" style="3" bestFit="1" customWidth="1"/>
    <col min="7685" max="7685" width="15" style="3" bestFit="1" customWidth="1"/>
    <col min="7686" max="7686" width="9.140625" style="3"/>
    <col min="7687" max="7687" width="14.28515625" style="3" bestFit="1" customWidth="1"/>
    <col min="7688" max="7688" width="53.42578125" style="3" bestFit="1" customWidth="1"/>
    <col min="7689" max="7689" width="22" style="3" bestFit="1" customWidth="1"/>
    <col min="7690" max="7933" width="9.140625" style="3"/>
    <col min="7934" max="7934" width="11.28515625" style="3" customWidth="1"/>
    <col min="7935" max="7935" width="57.140625" style="3" customWidth="1"/>
    <col min="7936" max="7936" width="24.7109375" style="3" bestFit="1" customWidth="1"/>
    <col min="7937" max="7937" width="3.28515625" style="3" customWidth="1"/>
    <col min="7938" max="7938" width="143.85546875" style="3" bestFit="1" customWidth="1"/>
    <col min="7939" max="7939" width="45" style="3" bestFit="1" customWidth="1"/>
    <col min="7940" max="7940" width="37.28515625" style="3" bestFit="1" customWidth="1"/>
    <col min="7941" max="7941" width="15" style="3" bestFit="1" customWidth="1"/>
    <col min="7942" max="7942" width="9.140625" style="3"/>
    <col min="7943" max="7943" width="14.28515625" style="3" bestFit="1" customWidth="1"/>
    <col min="7944" max="7944" width="53.42578125" style="3" bestFit="1" customWidth="1"/>
    <col min="7945" max="7945" width="22" style="3" bestFit="1" customWidth="1"/>
    <col min="7946" max="8189" width="9.140625" style="3"/>
    <col min="8190" max="8190" width="11.28515625" style="3" customWidth="1"/>
    <col min="8191" max="8191" width="57.140625" style="3" customWidth="1"/>
    <col min="8192" max="8192" width="24.7109375" style="3" bestFit="1" customWidth="1"/>
    <col min="8193" max="8193" width="3.28515625" style="3" customWidth="1"/>
    <col min="8194" max="8194" width="143.85546875" style="3" bestFit="1" customWidth="1"/>
    <col min="8195" max="8195" width="45" style="3" bestFit="1" customWidth="1"/>
    <col min="8196" max="8196" width="37.28515625" style="3" bestFit="1" customWidth="1"/>
    <col min="8197" max="8197" width="15" style="3" bestFit="1" customWidth="1"/>
    <col min="8198" max="8198" width="9.140625" style="3"/>
    <col min="8199" max="8199" width="14.28515625" style="3" bestFit="1" customWidth="1"/>
    <col min="8200" max="8200" width="53.42578125" style="3" bestFit="1" customWidth="1"/>
    <col min="8201" max="8201" width="22" style="3" bestFit="1" customWidth="1"/>
    <col min="8202" max="8445" width="9.140625" style="3"/>
    <col min="8446" max="8446" width="11.28515625" style="3" customWidth="1"/>
    <col min="8447" max="8447" width="57.140625" style="3" customWidth="1"/>
    <col min="8448" max="8448" width="24.7109375" style="3" bestFit="1" customWidth="1"/>
    <col min="8449" max="8449" width="3.28515625" style="3" customWidth="1"/>
    <col min="8450" max="8450" width="143.85546875" style="3" bestFit="1" customWidth="1"/>
    <col min="8451" max="8451" width="45" style="3" bestFit="1" customWidth="1"/>
    <col min="8452" max="8452" width="37.28515625" style="3" bestFit="1" customWidth="1"/>
    <col min="8453" max="8453" width="15" style="3" bestFit="1" customWidth="1"/>
    <col min="8454" max="8454" width="9.140625" style="3"/>
    <col min="8455" max="8455" width="14.28515625" style="3" bestFit="1" customWidth="1"/>
    <col min="8456" max="8456" width="53.42578125" style="3" bestFit="1" customWidth="1"/>
    <col min="8457" max="8457" width="22" style="3" bestFit="1" customWidth="1"/>
    <col min="8458" max="8701" width="9.140625" style="3"/>
    <col min="8702" max="8702" width="11.28515625" style="3" customWidth="1"/>
    <col min="8703" max="8703" width="57.140625" style="3" customWidth="1"/>
    <col min="8704" max="8704" width="24.7109375" style="3" bestFit="1" customWidth="1"/>
    <col min="8705" max="8705" width="3.28515625" style="3" customWidth="1"/>
    <col min="8706" max="8706" width="143.85546875" style="3" bestFit="1" customWidth="1"/>
    <col min="8707" max="8707" width="45" style="3" bestFit="1" customWidth="1"/>
    <col min="8708" max="8708" width="37.28515625" style="3" bestFit="1" customWidth="1"/>
    <col min="8709" max="8709" width="15" style="3" bestFit="1" customWidth="1"/>
    <col min="8710" max="8710" width="9.140625" style="3"/>
    <col min="8711" max="8711" width="14.28515625" style="3" bestFit="1" customWidth="1"/>
    <col min="8712" max="8712" width="53.42578125" style="3" bestFit="1" customWidth="1"/>
    <col min="8713" max="8713" width="22" style="3" bestFit="1" customWidth="1"/>
    <col min="8714" max="8957" width="9.140625" style="3"/>
    <col min="8958" max="8958" width="11.28515625" style="3" customWidth="1"/>
    <col min="8959" max="8959" width="57.140625" style="3" customWidth="1"/>
    <col min="8960" max="8960" width="24.7109375" style="3" bestFit="1" customWidth="1"/>
    <col min="8961" max="8961" width="3.28515625" style="3" customWidth="1"/>
    <col min="8962" max="8962" width="143.85546875" style="3" bestFit="1" customWidth="1"/>
    <col min="8963" max="8963" width="45" style="3" bestFit="1" customWidth="1"/>
    <col min="8964" max="8964" width="37.28515625" style="3" bestFit="1" customWidth="1"/>
    <col min="8965" max="8965" width="15" style="3" bestFit="1" customWidth="1"/>
    <col min="8966" max="8966" width="9.140625" style="3"/>
    <col min="8967" max="8967" width="14.28515625" style="3" bestFit="1" customWidth="1"/>
    <col min="8968" max="8968" width="53.42578125" style="3" bestFit="1" customWidth="1"/>
    <col min="8969" max="8969" width="22" style="3" bestFit="1" customWidth="1"/>
    <col min="8970" max="9213" width="9.140625" style="3"/>
    <col min="9214" max="9214" width="11.28515625" style="3" customWidth="1"/>
    <col min="9215" max="9215" width="57.140625" style="3" customWidth="1"/>
    <col min="9216" max="9216" width="24.7109375" style="3" bestFit="1" customWidth="1"/>
    <col min="9217" max="9217" width="3.28515625" style="3" customWidth="1"/>
    <col min="9218" max="9218" width="143.85546875" style="3" bestFit="1" customWidth="1"/>
    <col min="9219" max="9219" width="45" style="3" bestFit="1" customWidth="1"/>
    <col min="9220" max="9220" width="37.28515625" style="3" bestFit="1" customWidth="1"/>
    <col min="9221" max="9221" width="15" style="3" bestFit="1" customWidth="1"/>
    <col min="9222" max="9222" width="9.140625" style="3"/>
    <col min="9223" max="9223" width="14.28515625" style="3" bestFit="1" customWidth="1"/>
    <col min="9224" max="9224" width="53.42578125" style="3" bestFit="1" customWidth="1"/>
    <col min="9225" max="9225" width="22" style="3" bestFit="1" customWidth="1"/>
    <col min="9226" max="9469" width="9.140625" style="3"/>
    <col min="9470" max="9470" width="11.28515625" style="3" customWidth="1"/>
    <col min="9471" max="9471" width="57.140625" style="3" customWidth="1"/>
    <col min="9472" max="9472" width="24.7109375" style="3" bestFit="1" customWidth="1"/>
    <col min="9473" max="9473" width="3.28515625" style="3" customWidth="1"/>
    <col min="9474" max="9474" width="143.85546875" style="3" bestFit="1" customWidth="1"/>
    <col min="9475" max="9475" width="45" style="3" bestFit="1" customWidth="1"/>
    <col min="9476" max="9476" width="37.28515625" style="3" bestFit="1" customWidth="1"/>
    <col min="9477" max="9477" width="15" style="3" bestFit="1" customWidth="1"/>
    <col min="9478" max="9478" width="9.140625" style="3"/>
    <col min="9479" max="9479" width="14.28515625" style="3" bestFit="1" customWidth="1"/>
    <col min="9480" max="9480" width="53.42578125" style="3" bestFit="1" customWidth="1"/>
    <col min="9481" max="9481" width="22" style="3" bestFit="1" customWidth="1"/>
    <col min="9482" max="9725" width="9.140625" style="3"/>
    <col min="9726" max="9726" width="11.28515625" style="3" customWidth="1"/>
    <col min="9727" max="9727" width="57.140625" style="3" customWidth="1"/>
    <col min="9728" max="9728" width="24.7109375" style="3" bestFit="1" customWidth="1"/>
    <col min="9729" max="9729" width="3.28515625" style="3" customWidth="1"/>
    <col min="9730" max="9730" width="143.85546875" style="3" bestFit="1" customWidth="1"/>
    <col min="9731" max="9731" width="45" style="3" bestFit="1" customWidth="1"/>
    <col min="9732" max="9732" width="37.28515625" style="3" bestFit="1" customWidth="1"/>
    <col min="9733" max="9733" width="15" style="3" bestFit="1" customWidth="1"/>
    <col min="9734" max="9734" width="9.140625" style="3"/>
    <col min="9735" max="9735" width="14.28515625" style="3" bestFit="1" customWidth="1"/>
    <col min="9736" max="9736" width="53.42578125" style="3" bestFit="1" customWidth="1"/>
    <col min="9737" max="9737" width="22" style="3" bestFit="1" customWidth="1"/>
    <col min="9738" max="9981" width="9.140625" style="3"/>
    <col min="9982" max="9982" width="11.28515625" style="3" customWidth="1"/>
    <col min="9983" max="9983" width="57.140625" style="3" customWidth="1"/>
    <col min="9984" max="9984" width="24.7109375" style="3" bestFit="1" customWidth="1"/>
    <col min="9985" max="9985" width="3.28515625" style="3" customWidth="1"/>
    <col min="9986" max="9986" width="143.85546875" style="3" bestFit="1" customWidth="1"/>
    <col min="9987" max="9987" width="45" style="3" bestFit="1" customWidth="1"/>
    <col min="9988" max="9988" width="37.28515625" style="3" bestFit="1" customWidth="1"/>
    <col min="9989" max="9989" width="15" style="3" bestFit="1" customWidth="1"/>
    <col min="9990" max="9990" width="9.140625" style="3"/>
    <col min="9991" max="9991" width="14.28515625" style="3" bestFit="1" customWidth="1"/>
    <col min="9992" max="9992" width="53.42578125" style="3" bestFit="1" customWidth="1"/>
    <col min="9993" max="9993" width="22" style="3" bestFit="1" customWidth="1"/>
    <col min="9994" max="10237" width="9.140625" style="3"/>
    <col min="10238" max="10238" width="11.28515625" style="3" customWidth="1"/>
    <col min="10239" max="10239" width="57.140625" style="3" customWidth="1"/>
    <col min="10240" max="10240" width="24.7109375" style="3" bestFit="1" customWidth="1"/>
    <col min="10241" max="10241" width="3.28515625" style="3" customWidth="1"/>
    <col min="10242" max="10242" width="143.85546875" style="3" bestFit="1" customWidth="1"/>
    <col min="10243" max="10243" width="45" style="3" bestFit="1" customWidth="1"/>
    <col min="10244" max="10244" width="37.28515625" style="3" bestFit="1" customWidth="1"/>
    <col min="10245" max="10245" width="15" style="3" bestFit="1" customWidth="1"/>
    <col min="10246" max="10246" width="9.140625" style="3"/>
    <col min="10247" max="10247" width="14.28515625" style="3" bestFit="1" customWidth="1"/>
    <col min="10248" max="10248" width="53.42578125" style="3" bestFit="1" customWidth="1"/>
    <col min="10249" max="10249" width="22" style="3" bestFit="1" customWidth="1"/>
    <col min="10250" max="10493" width="9.140625" style="3"/>
    <col min="10494" max="10494" width="11.28515625" style="3" customWidth="1"/>
    <col min="10495" max="10495" width="57.140625" style="3" customWidth="1"/>
    <col min="10496" max="10496" width="24.7109375" style="3" bestFit="1" customWidth="1"/>
    <col min="10497" max="10497" width="3.28515625" style="3" customWidth="1"/>
    <col min="10498" max="10498" width="143.85546875" style="3" bestFit="1" customWidth="1"/>
    <col min="10499" max="10499" width="45" style="3" bestFit="1" customWidth="1"/>
    <col min="10500" max="10500" width="37.28515625" style="3" bestFit="1" customWidth="1"/>
    <col min="10501" max="10501" width="15" style="3" bestFit="1" customWidth="1"/>
    <col min="10502" max="10502" width="9.140625" style="3"/>
    <col min="10503" max="10503" width="14.28515625" style="3" bestFit="1" customWidth="1"/>
    <col min="10504" max="10504" width="53.42578125" style="3" bestFit="1" customWidth="1"/>
    <col min="10505" max="10505" width="22" style="3" bestFit="1" customWidth="1"/>
    <col min="10506" max="10749" width="9.140625" style="3"/>
    <col min="10750" max="10750" width="11.28515625" style="3" customWidth="1"/>
    <col min="10751" max="10751" width="57.140625" style="3" customWidth="1"/>
    <col min="10752" max="10752" width="24.7109375" style="3" bestFit="1" customWidth="1"/>
    <col min="10753" max="10753" width="3.28515625" style="3" customWidth="1"/>
    <col min="10754" max="10754" width="143.85546875" style="3" bestFit="1" customWidth="1"/>
    <col min="10755" max="10755" width="45" style="3" bestFit="1" customWidth="1"/>
    <col min="10756" max="10756" width="37.28515625" style="3" bestFit="1" customWidth="1"/>
    <col min="10757" max="10757" width="15" style="3" bestFit="1" customWidth="1"/>
    <col min="10758" max="10758" width="9.140625" style="3"/>
    <col min="10759" max="10759" width="14.28515625" style="3" bestFit="1" customWidth="1"/>
    <col min="10760" max="10760" width="53.42578125" style="3" bestFit="1" customWidth="1"/>
    <col min="10761" max="10761" width="22" style="3" bestFit="1" customWidth="1"/>
    <col min="10762" max="11005" width="9.140625" style="3"/>
    <col min="11006" max="11006" width="11.28515625" style="3" customWidth="1"/>
    <col min="11007" max="11007" width="57.140625" style="3" customWidth="1"/>
    <col min="11008" max="11008" width="24.7109375" style="3" bestFit="1" customWidth="1"/>
    <col min="11009" max="11009" width="3.28515625" style="3" customWidth="1"/>
    <col min="11010" max="11010" width="143.85546875" style="3" bestFit="1" customWidth="1"/>
    <col min="11011" max="11011" width="45" style="3" bestFit="1" customWidth="1"/>
    <col min="11012" max="11012" width="37.28515625" style="3" bestFit="1" customWidth="1"/>
    <col min="11013" max="11013" width="15" style="3" bestFit="1" customWidth="1"/>
    <col min="11014" max="11014" width="9.140625" style="3"/>
    <col min="11015" max="11015" width="14.28515625" style="3" bestFit="1" customWidth="1"/>
    <col min="11016" max="11016" width="53.42578125" style="3" bestFit="1" customWidth="1"/>
    <col min="11017" max="11017" width="22" style="3" bestFit="1" customWidth="1"/>
    <col min="11018" max="11261" width="9.140625" style="3"/>
    <col min="11262" max="11262" width="11.28515625" style="3" customWidth="1"/>
    <col min="11263" max="11263" width="57.140625" style="3" customWidth="1"/>
    <col min="11264" max="11264" width="24.7109375" style="3" bestFit="1" customWidth="1"/>
    <col min="11265" max="11265" width="3.28515625" style="3" customWidth="1"/>
    <col min="11266" max="11266" width="143.85546875" style="3" bestFit="1" customWidth="1"/>
    <col min="11267" max="11267" width="45" style="3" bestFit="1" customWidth="1"/>
    <col min="11268" max="11268" width="37.28515625" style="3" bestFit="1" customWidth="1"/>
    <col min="11269" max="11269" width="15" style="3" bestFit="1" customWidth="1"/>
    <col min="11270" max="11270" width="9.140625" style="3"/>
    <col min="11271" max="11271" width="14.28515625" style="3" bestFit="1" customWidth="1"/>
    <col min="11272" max="11272" width="53.42578125" style="3" bestFit="1" customWidth="1"/>
    <col min="11273" max="11273" width="22" style="3" bestFit="1" customWidth="1"/>
    <col min="11274" max="11517" width="9.140625" style="3"/>
    <col min="11518" max="11518" width="11.28515625" style="3" customWidth="1"/>
    <col min="11519" max="11519" width="57.140625" style="3" customWidth="1"/>
    <col min="11520" max="11520" width="24.7109375" style="3" bestFit="1" customWidth="1"/>
    <col min="11521" max="11521" width="3.28515625" style="3" customWidth="1"/>
    <col min="11522" max="11522" width="143.85546875" style="3" bestFit="1" customWidth="1"/>
    <col min="11523" max="11523" width="45" style="3" bestFit="1" customWidth="1"/>
    <col min="11524" max="11524" width="37.28515625" style="3" bestFit="1" customWidth="1"/>
    <col min="11525" max="11525" width="15" style="3" bestFit="1" customWidth="1"/>
    <col min="11526" max="11526" width="9.140625" style="3"/>
    <col min="11527" max="11527" width="14.28515625" style="3" bestFit="1" customWidth="1"/>
    <col min="11528" max="11528" width="53.42578125" style="3" bestFit="1" customWidth="1"/>
    <col min="11529" max="11529" width="22" style="3" bestFit="1" customWidth="1"/>
    <col min="11530" max="11773" width="9.140625" style="3"/>
    <col min="11774" max="11774" width="11.28515625" style="3" customWidth="1"/>
    <col min="11775" max="11775" width="57.140625" style="3" customWidth="1"/>
    <col min="11776" max="11776" width="24.7109375" style="3" bestFit="1" customWidth="1"/>
    <col min="11777" max="11777" width="3.28515625" style="3" customWidth="1"/>
    <col min="11778" max="11778" width="143.85546875" style="3" bestFit="1" customWidth="1"/>
    <col min="11779" max="11779" width="45" style="3" bestFit="1" customWidth="1"/>
    <col min="11780" max="11780" width="37.28515625" style="3" bestFit="1" customWidth="1"/>
    <col min="11781" max="11781" width="15" style="3" bestFit="1" customWidth="1"/>
    <col min="11782" max="11782" width="9.140625" style="3"/>
    <col min="11783" max="11783" width="14.28515625" style="3" bestFit="1" customWidth="1"/>
    <col min="11784" max="11784" width="53.42578125" style="3" bestFit="1" customWidth="1"/>
    <col min="11785" max="11785" width="22" style="3" bestFit="1" customWidth="1"/>
    <col min="11786" max="12029" width="9.140625" style="3"/>
    <col min="12030" max="12030" width="11.28515625" style="3" customWidth="1"/>
    <col min="12031" max="12031" width="57.140625" style="3" customWidth="1"/>
    <col min="12032" max="12032" width="24.7109375" style="3" bestFit="1" customWidth="1"/>
    <col min="12033" max="12033" width="3.28515625" style="3" customWidth="1"/>
    <col min="12034" max="12034" width="143.85546875" style="3" bestFit="1" customWidth="1"/>
    <col min="12035" max="12035" width="45" style="3" bestFit="1" customWidth="1"/>
    <col min="12036" max="12036" width="37.28515625" style="3" bestFit="1" customWidth="1"/>
    <col min="12037" max="12037" width="15" style="3" bestFit="1" customWidth="1"/>
    <col min="12038" max="12038" width="9.140625" style="3"/>
    <col min="12039" max="12039" width="14.28515625" style="3" bestFit="1" customWidth="1"/>
    <col min="12040" max="12040" width="53.42578125" style="3" bestFit="1" customWidth="1"/>
    <col min="12041" max="12041" width="22" style="3" bestFit="1" customWidth="1"/>
    <col min="12042" max="12285" width="9.140625" style="3"/>
    <col min="12286" max="12286" width="11.28515625" style="3" customWidth="1"/>
    <col min="12287" max="12287" width="57.140625" style="3" customWidth="1"/>
    <col min="12288" max="12288" width="24.7109375" style="3" bestFit="1" customWidth="1"/>
    <col min="12289" max="12289" width="3.28515625" style="3" customWidth="1"/>
    <col min="12290" max="12290" width="143.85546875" style="3" bestFit="1" customWidth="1"/>
    <col min="12291" max="12291" width="45" style="3" bestFit="1" customWidth="1"/>
    <col min="12292" max="12292" width="37.28515625" style="3" bestFit="1" customWidth="1"/>
    <col min="12293" max="12293" width="15" style="3" bestFit="1" customWidth="1"/>
    <col min="12294" max="12294" width="9.140625" style="3"/>
    <col min="12295" max="12295" width="14.28515625" style="3" bestFit="1" customWidth="1"/>
    <col min="12296" max="12296" width="53.42578125" style="3" bestFit="1" customWidth="1"/>
    <col min="12297" max="12297" width="22" style="3" bestFit="1" customWidth="1"/>
    <col min="12298" max="12541" width="9.140625" style="3"/>
    <col min="12542" max="12542" width="11.28515625" style="3" customWidth="1"/>
    <col min="12543" max="12543" width="57.140625" style="3" customWidth="1"/>
    <col min="12544" max="12544" width="24.7109375" style="3" bestFit="1" customWidth="1"/>
    <col min="12545" max="12545" width="3.28515625" style="3" customWidth="1"/>
    <col min="12546" max="12546" width="143.85546875" style="3" bestFit="1" customWidth="1"/>
    <col min="12547" max="12547" width="45" style="3" bestFit="1" customWidth="1"/>
    <col min="12548" max="12548" width="37.28515625" style="3" bestFit="1" customWidth="1"/>
    <col min="12549" max="12549" width="15" style="3" bestFit="1" customWidth="1"/>
    <col min="12550" max="12550" width="9.140625" style="3"/>
    <col min="12551" max="12551" width="14.28515625" style="3" bestFit="1" customWidth="1"/>
    <col min="12552" max="12552" width="53.42578125" style="3" bestFit="1" customWidth="1"/>
    <col min="12553" max="12553" width="22" style="3" bestFit="1" customWidth="1"/>
    <col min="12554" max="12797" width="9.140625" style="3"/>
    <col min="12798" max="12798" width="11.28515625" style="3" customWidth="1"/>
    <col min="12799" max="12799" width="57.140625" style="3" customWidth="1"/>
    <col min="12800" max="12800" width="24.7109375" style="3" bestFit="1" customWidth="1"/>
    <col min="12801" max="12801" width="3.28515625" style="3" customWidth="1"/>
    <col min="12802" max="12802" width="143.85546875" style="3" bestFit="1" customWidth="1"/>
    <col min="12803" max="12803" width="45" style="3" bestFit="1" customWidth="1"/>
    <col min="12804" max="12804" width="37.28515625" style="3" bestFit="1" customWidth="1"/>
    <col min="12805" max="12805" width="15" style="3" bestFit="1" customWidth="1"/>
    <col min="12806" max="12806" width="9.140625" style="3"/>
    <col min="12807" max="12807" width="14.28515625" style="3" bestFit="1" customWidth="1"/>
    <col min="12808" max="12808" width="53.42578125" style="3" bestFit="1" customWidth="1"/>
    <col min="12809" max="12809" width="22" style="3" bestFit="1" customWidth="1"/>
    <col min="12810" max="13053" width="9.140625" style="3"/>
    <col min="13054" max="13054" width="11.28515625" style="3" customWidth="1"/>
    <col min="13055" max="13055" width="57.140625" style="3" customWidth="1"/>
    <col min="13056" max="13056" width="24.7109375" style="3" bestFit="1" customWidth="1"/>
    <col min="13057" max="13057" width="3.28515625" style="3" customWidth="1"/>
    <col min="13058" max="13058" width="143.85546875" style="3" bestFit="1" customWidth="1"/>
    <col min="13059" max="13059" width="45" style="3" bestFit="1" customWidth="1"/>
    <col min="13060" max="13060" width="37.28515625" style="3" bestFit="1" customWidth="1"/>
    <col min="13061" max="13061" width="15" style="3" bestFit="1" customWidth="1"/>
    <col min="13062" max="13062" width="9.140625" style="3"/>
    <col min="13063" max="13063" width="14.28515625" style="3" bestFit="1" customWidth="1"/>
    <col min="13064" max="13064" width="53.42578125" style="3" bestFit="1" customWidth="1"/>
    <col min="13065" max="13065" width="22" style="3" bestFit="1" customWidth="1"/>
    <col min="13066" max="13309" width="9.140625" style="3"/>
    <col min="13310" max="13310" width="11.28515625" style="3" customWidth="1"/>
    <col min="13311" max="13311" width="57.140625" style="3" customWidth="1"/>
    <col min="13312" max="13312" width="24.7109375" style="3" bestFit="1" customWidth="1"/>
    <col min="13313" max="13313" width="3.28515625" style="3" customWidth="1"/>
    <col min="13314" max="13314" width="143.85546875" style="3" bestFit="1" customWidth="1"/>
    <col min="13315" max="13315" width="45" style="3" bestFit="1" customWidth="1"/>
    <col min="13316" max="13316" width="37.28515625" style="3" bestFit="1" customWidth="1"/>
    <col min="13317" max="13317" width="15" style="3" bestFit="1" customWidth="1"/>
    <col min="13318" max="13318" width="9.140625" style="3"/>
    <col min="13319" max="13319" width="14.28515625" style="3" bestFit="1" customWidth="1"/>
    <col min="13320" max="13320" width="53.42578125" style="3" bestFit="1" customWidth="1"/>
    <col min="13321" max="13321" width="22" style="3" bestFit="1" customWidth="1"/>
    <col min="13322" max="13565" width="9.140625" style="3"/>
    <col min="13566" max="13566" width="11.28515625" style="3" customWidth="1"/>
    <col min="13567" max="13567" width="57.140625" style="3" customWidth="1"/>
    <col min="13568" max="13568" width="24.7109375" style="3" bestFit="1" customWidth="1"/>
    <col min="13569" max="13569" width="3.28515625" style="3" customWidth="1"/>
    <col min="13570" max="13570" width="143.85546875" style="3" bestFit="1" customWidth="1"/>
    <col min="13571" max="13571" width="45" style="3" bestFit="1" customWidth="1"/>
    <col min="13572" max="13572" width="37.28515625" style="3" bestFit="1" customWidth="1"/>
    <col min="13573" max="13573" width="15" style="3" bestFit="1" customWidth="1"/>
    <col min="13574" max="13574" width="9.140625" style="3"/>
    <col min="13575" max="13575" width="14.28515625" style="3" bestFit="1" customWidth="1"/>
    <col min="13576" max="13576" width="53.42578125" style="3" bestFit="1" customWidth="1"/>
    <col min="13577" max="13577" width="22" style="3" bestFit="1" customWidth="1"/>
    <col min="13578" max="13821" width="9.140625" style="3"/>
    <col min="13822" max="13822" width="11.28515625" style="3" customWidth="1"/>
    <col min="13823" max="13823" width="57.140625" style="3" customWidth="1"/>
    <col min="13824" max="13824" width="24.7109375" style="3" bestFit="1" customWidth="1"/>
    <col min="13825" max="13825" width="3.28515625" style="3" customWidth="1"/>
    <col min="13826" max="13826" width="143.85546875" style="3" bestFit="1" customWidth="1"/>
    <col min="13827" max="13827" width="45" style="3" bestFit="1" customWidth="1"/>
    <col min="13828" max="13828" width="37.28515625" style="3" bestFit="1" customWidth="1"/>
    <col min="13829" max="13829" width="15" style="3" bestFit="1" customWidth="1"/>
    <col min="13830" max="13830" width="9.140625" style="3"/>
    <col min="13831" max="13831" width="14.28515625" style="3" bestFit="1" customWidth="1"/>
    <col min="13832" max="13832" width="53.42578125" style="3" bestFit="1" customWidth="1"/>
    <col min="13833" max="13833" width="22" style="3" bestFit="1" customWidth="1"/>
    <col min="13834" max="14077" width="9.140625" style="3"/>
    <col min="14078" max="14078" width="11.28515625" style="3" customWidth="1"/>
    <col min="14079" max="14079" width="57.140625" style="3" customWidth="1"/>
    <col min="14080" max="14080" width="24.7109375" style="3" bestFit="1" customWidth="1"/>
    <col min="14081" max="14081" width="3.28515625" style="3" customWidth="1"/>
    <col min="14082" max="14082" width="143.85546875" style="3" bestFit="1" customWidth="1"/>
    <col min="14083" max="14083" width="45" style="3" bestFit="1" customWidth="1"/>
    <col min="14084" max="14084" width="37.28515625" style="3" bestFit="1" customWidth="1"/>
    <col min="14085" max="14085" width="15" style="3" bestFit="1" customWidth="1"/>
    <col min="14086" max="14086" width="9.140625" style="3"/>
    <col min="14087" max="14087" width="14.28515625" style="3" bestFit="1" customWidth="1"/>
    <col min="14088" max="14088" width="53.42578125" style="3" bestFit="1" customWidth="1"/>
    <col min="14089" max="14089" width="22" style="3" bestFit="1" customWidth="1"/>
    <col min="14090" max="14333" width="9.140625" style="3"/>
    <col min="14334" max="14334" width="11.28515625" style="3" customWidth="1"/>
    <col min="14335" max="14335" width="57.140625" style="3" customWidth="1"/>
    <col min="14336" max="14336" width="24.7109375" style="3" bestFit="1" customWidth="1"/>
    <col min="14337" max="14337" width="3.28515625" style="3" customWidth="1"/>
    <col min="14338" max="14338" width="143.85546875" style="3" bestFit="1" customWidth="1"/>
    <col min="14339" max="14339" width="45" style="3" bestFit="1" customWidth="1"/>
    <col min="14340" max="14340" width="37.28515625" style="3" bestFit="1" customWidth="1"/>
    <col min="14341" max="14341" width="15" style="3" bestFit="1" customWidth="1"/>
    <col min="14342" max="14342" width="9.140625" style="3"/>
    <col min="14343" max="14343" width="14.28515625" style="3" bestFit="1" customWidth="1"/>
    <col min="14344" max="14344" width="53.42578125" style="3" bestFit="1" customWidth="1"/>
    <col min="14345" max="14345" width="22" style="3" bestFit="1" customWidth="1"/>
    <col min="14346" max="14589" width="9.140625" style="3"/>
    <col min="14590" max="14590" width="11.28515625" style="3" customWidth="1"/>
    <col min="14591" max="14591" width="57.140625" style="3" customWidth="1"/>
    <col min="14592" max="14592" width="24.7109375" style="3" bestFit="1" customWidth="1"/>
    <col min="14593" max="14593" width="3.28515625" style="3" customWidth="1"/>
    <col min="14594" max="14594" width="143.85546875" style="3" bestFit="1" customWidth="1"/>
    <col min="14595" max="14595" width="45" style="3" bestFit="1" customWidth="1"/>
    <col min="14596" max="14596" width="37.28515625" style="3" bestFit="1" customWidth="1"/>
    <col min="14597" max="14597" width="15" style="3" bestFit="1" customWidth="1"/>
    <col min="14598" max="14598" width="9.140625" style="3"/>
    <col min="14599" max="14599" width="14.28515625" style="3" bestFit="1" customWidth="1"/>
    <col min="14600" max="14600" width="53.42578125" style="3" bestFit="1" customWidth="1"/>
    <col min="14601" max="14601" width="22" style="3" bestFit="1" customWidth="1"/>
    <col min="14602" max="14845" width="9.140625" style="3"/>
    <col min="14846" max="14846" width="11.28515625" style="3" customWidth="1"/>
    <col min="14847" max="14847" width="57.140625" style="3" customWidth="1"/>
    <col min="14848" max="14848" width="24.7109375" style="3" bestFit="1" customWidth="1"/>
    <col min="14849" max="14849" width="3.28515625" style="3" customWidth="1"/>
    <col min="14850" max="14850" width="143.85546875" style="3" bestFit="1" customWidth="1"/>
    <col min="14851" max="14851" width="45" style="3" bestFit="1" customWidth="1"/>
    <col min="14852" max="14852" width="37.28515625" style="3" bestFit="1" customWidth="1"/>
    <col min="14853" max="14853" width="15" style="3" bestFit="1" customWidth="1"/>
    <col min="14854" max="14854" width="9.140625" style="3"/>
    <col min="14855" max="14855" width="14.28515625" style="3" bestFit="1" customWidth="1"/>
    <col min="14856" max="14856" width="53.42578125" style="3" bestFit="1" customWidth="1"/>
    <col min="14857" max="14857" width="22" style="3" bestFit="1" customWidth="1"/>
    <col min="14858" max="15101" width="9.140625" style="3"/>
    <col min="15102" max="15102" width="11.28515625" style="3" customWidth="1"/>
    <col min="15103" max="15103" width="57.140625" style="3" customWidth="1"/>
    <col min="15104" max="15104" width="24.7109375" style="3" bestFit="1" customWidth="1"/>
    <col min="15105" max="15105" width="3.28515625" style="3" customWidth="1"/>
    <col min="15106" max="15106" width="143.85546875" style="3" bestFit="1" customWidth="1"/>
    <col min="15107" max="15107" width="45" style="3" bestFit="1" customWidth="1"/>
    <col min="15108" max="15108" width="37.28515625" style="3" bestFit="1" customWidth="1"/>
    <col min="15109" max="15109" width="15" style="3" bestFit="1" customWidth="1"/>
    <col min="15110" max="15110" width="9.140625" style="3"/>
    <col min="15111" max="15111" width="14.28515625" style="3" bestFit="1" customWidth="1"/>
    <col min="15112" max="15112" width="53.42578125" style="3" bestFit="1" customWidth="1"/>
    <col min="15113" max="15113" width="22" style="3" bestFit="1" customWidth="1"/>
    <col min="15114" max="15357" width="9.140625" style="3"/>
    <col min="15358" max="15358" width="11.28515625" style="3" customWidth="1"/>
    <col min="15359" max="15359" width="57.140625" style="3" customWidth="1"/>
    <col min="15360" max="15360" width="24.7109375" style="3" bestFit="1" customWidth="1"/>
    <col min="15361" max="15361" width="3.28515625" style="3" customWidth="1"/>
    <col min="15362" max="15362" width="143.85546875" style="3" bestFit="1" customWidth="1"/>
    <col min="15363" max="15363" width="45" style="3" bestFit="1" customWidth="1"/>
    <col min="15364" max="15364" width="37.28515625" style="3" bestFit="1" customWidth="1"/>
    <col min="15365" max="15365" width="15" style="3" bestFit="1" customWidth="1"/>
    <col min="15366" max="15366" width="9.140625" style="3"/>
    <col min="15367" max="15367" width="14.28515625" style="3" bestFit="1" customWidth="1"/>
    <col min="15368" max="15368" width="53.42578125" style="3" bestFit="1" customWidth="1"/>
    <col min="15369" max="15369" width="22" style="3" bestFit="1" customWidth="1"/>
    <col min="15370" max="15613" width="9.140625" style="3"/>
    <col min="15614" max="15614" width="11.28515625" style="3" customWidth="1"/>
    <col min="15615" max="15615" width="57.140625" style="3" customWidth="1"/>
    <col min="15616" max="15616" width="24.7109375" style="3" bestFit="1" customWidth="1"/>
    <col min="15617" max="15617" width="3.28515625" style="3" customWidth="1"/>
    <col min="15618" max="15618" width="143.85546875" style="3" bestFit="1" customWidth="1"/>
    <col min="15619" max="15619" width="45" style="3" bestFit="1" customWidth="1"/>
    <col min="15620" max="15620" width="37.28515625" style="3" bestFit="1" customWidth="1"/>
    <col min="15621" max="15621" width="15" style="3" bestFit="1" customWidth="1"/>
    <col min="15622" max="15622" width="9.140625" style="3"/>
    <col min="15623" max="15623" width="14.28515625" style="3" bestFit="1" customWidth="1"/>
    <col min="15624" max="15624" width="53.42578125" style="3" bestFit="1" customWidth="1"/>
    <col min="15625" max="15625" width="22" style="3" bestFit="1" customWidth="1"/>
    <col min="15626" max="15869" width="9.140625" style="3"/>
    <col min="15870" max="15870" width="11.28515625" style="3" customWidth="1"/>
    <col min="15871" max="15871" width="57.140625" style="3" customWidth="1"/>
    <col min="15872" max="15872" width="24.7109375" style="3" bestFit="1" customWidth="1"/>
    <col min="15873" max="15873" width="3.28515625" style="3" customWidth="1"/>
    <col min="15874" max="15874" width="143.85546875" style="3" bestFit="1" customWidth="1"/>
    <col min="15875" max="15875" width="45" style="3" bestFit="1" customWidth="1"/>
    <col min="15876" max="15876" width="37.28515625" style="3" bestFit="1" customWidth="1"/>
    <col min="15877" max="15877" width="15" style="3" bestFit="1" customWidth="1"/>
    <col min="15878" max="15878" width="9.140625" style="3"/>
    <col min="15879" max="15879" width="14.28515625" style="3" bestFit="1" customWidth="1"/>
    <col min="15880" max="15880" width="53.42578125" style="3" bestFit="1" customWidth="1"/>
    <col min="15881" max="15881" width="22" style="3" bestFit="1" customWidth="1"/>
    <col min="15882" max="16125" width="9.140625" style="3"/>
    <col min="16126" max="16126" width="11.28515625" style="3" customWidth="1"/>
    <col min="16127" max="16127" width="57.140625" style="3" customWidth="1"/>
    <col min="16128" max="16128" width="24.7109375" style="3" bestFit="1" customWidth="1"/>
    <col min="16129" max="16129" width="3.28515625" style="3" customWidth="1"/>
    <col min="16130" max="16130" width="143.85546875" style="3" bestFit="1" customWidth="1"/>
    <col min="16131" max="16131" width="45" style="3" bestFit="1" customWidth="1"/>
    <col min="16132" max="16132" width="37.28515625" style="3" bestFit="1" customWidth="1"/>
    <col min="16133" max="16133" width="15" style="3" bestFit="1" customWidth="1"/>
    <col min="16134" max="16134" width="9.140625" style="3"/>
    <col min="16135" max="16135" width="14.28515625" style="3" bestFit="1" customWidth="1"/>
    <col min="16136" max="16136" width="53.42578125" style="3" bestFit="1" customWidth="1"/>
    <col min="16137" max="16137" width="22" style="3" bestFit="1" customWidth="1"/>
    <col min="16138" max="16384" width="9.140625" style="3"/>
  </cols>
  <sheetData>
    <row r="1" spans="1:5" ht="53.1" customHeight="1" x14ac:dyDescent="0.35">
      <c r="A1" s="148" t="s">
        <v>247</v>
      </c>
      <c r="B1" s="148"/>
      <c r="C1" s="148"/>
      <c r="D1" s="148"/>
    </row>
    <row r="2" spans="1:5" ht="53.1" customHeight="1" x14ac:dyDescent="0.35">
      <c r="A2" s="30" t="s">
        <v>1</v>
      </c>
      <c r="B2" s="45" t="s">
        <v>2</v>
      </c>
      <c r="C2" s="92" t="s">
        <v>3</v>
      </c>
      <c r="D2" s="149" t="s">
        <v>4</v>
      </c>
    </row>
    <row r="3" spans="1:5" ht="53.1" customHeight="1" x14ac:dyDescent="0.35">
      <c r="A3" s="150" t="s">
        <v>5</v>
      </c>
      <c r="B3" s="150" t="s">
        <v>6</v>
      </c>
      <c r="C3" s="151">
        <v>2376696755993.6499</v>
      </c>
      <c r="D3" s="151">
        <v>79.068077341172057</v>
      </c>
      <c r="E3" s="7"/>
    </row>
    <row r="4" spans="1:5" ht="53.1" customHeight="1" x14ac:dyDescent="0.35">
      <c r="A4" s="150" t="s">
        <v>7</v>
      </c>
      <c r="B4" s="150" t="s">
        <v>8</v>
      </c>
      <c r="C4" s="151">
        <v>372441124530</v>
      </c>
      <c r="D4" s="151">
        <v>12.390391649716131</v>
      </c>
      <c r="E4" s="7"/>
    </row>
    <row r="5" spans="1:5" ht="53.1" customHeight="1" x14ac:dyDescent="0.35">
      <c r="A5" s="150" t="s">
        <v>9</v>
      </c>
      <c r="B5" s="150" t="s">
        <v>10</v>
      </c>
      <c r="C5" s="151">
        <v>30318085906</v>
      </c>
      <c r="D5" s="151">
        <v>1.0086237359505663</v>
      </c>
      <c r="E5" s="7"/>
    </row>
    <row r="6" spans="1:5" ht="53.1" customHeight="1" x14ac:dyDescent="0.35">
      <c r="A6" s="150" t="s">
        <v>11</v>
      </c>
      <c r="B6" s="150" t="s">
        <v>12</v>
      </c>
      <c r="C6" s="151">
        <v>28564732743</v>
      </c>
      <c r="D6" s="151">
        <v>0.95029308726816319</v>
      </c>
      <c r="E6" s="8"/>
    </row>
    <row r="7" spans="1:5" ht="53.1" customHeight="1" x14ac:dyDescent="0.35">
      <c r="A7" s="150" t="s">
        <v>13</v>
      </c>
      <c r="B7" s="150" t="s">
        <v>246</v>
      </c>
      <c r="C7" s="151">
        <v>28314844377.099998</v>
      </c>
      <c r="D7" s="151">
        <v>0.94197978747852307</v>
      </c>
      <c r="E7" s="8"/>
    </row>
    <row r="8" spans="1:5" ht="53.1" customHeight="1" x14ac:dyDescent="0.35">
      <c r="A8" s="150" t="s">
        <v>14</v>
      </c>
      <c r="B8" s="150" t="s">
        <v>15</v>
      </c>
      <c r="C8" s="151">
        <v>20634595050</v>
      </c>
      <c r="D8" s="151">
        <v>0.68647283386182445</v>
      </c>
      <c r="E8" s="8"/>
    </row>
    <row r="9" spans="1:5" ht="53.1" customHeight="1" x14ac:dyDescent="0.35">
      <c r="A9" s="150" t="s">
        <v>16</v>
      </c>
      <c r="B9" s="150" t="s">
        <v>17</v>
      </c>
      <c r="C9" s="151">
        <v>13034763235.017</v>
      </c>
      <c r="D9" s="151">
        <v>0.4336412144254822</v>
      </c>
      <c r="E9" s="8"/>
    </row>
    <row r="10" spans="1:5" ht="53.1" customHeight="1" x14ac:dyDescent="0.35">
      <c r="A10" s="150" t="s">
        <v>18</v>
      </c>
      <c r="B10" s="150" t="s">
        <v>19</v>
      </c>
      <c r="C10" s="151">
        <v>12736245370</v>
      </c>
      <c r="D10" s="151">
        <v>0.42371010580619278</v>
      </c>
      <c r="E10" s="8"/>
    </row>
    <row r="11" spans="1:5" ht="53.1" customHeight="1" x14ac:dyDescent="0.35">
      <c r="A11" s="150" t="s">
        <v>20</v>
      </c>
      <c r="B11" s="152" t="s">
        <v>21</v>
      </c>
      <c r="C11" s="151">
        <v>8534077920</v>
      </c>
      <c r="D11" s="151">
        <v>0.28391216982666323</v>
      </c>
      <c r="E11" s="8"/>
    </row>
    <row r="12" spans="1:5" ht="53.1" customHeight="1" x14ac:dyDescent="0.35">
      <c r="A12" s="150" t="s">
        <v>22</v>
      </c>
      <c r="B12" s="150" t="s">
        <v>23</v>
      </c>
      <c r="C12" s="151">
        <v>8199565724.6999998</v>
      </c>
      <c r="D12" s="151">
        <v>0.27278359986381673</v>
      </c>
      <c r="E12" s="8"/>
    </row>
    <row r="13" spans="1:5" ht="53.1" customHeight="1" x14ac:dyDescent="0.35">
      <c r="A13" s="150" t="s">
        <v>24</v>
      </c>
      <c r="B13" s="153" t="s">
        <v>25</v>
      </c>
      <c r="C13" s="151">
        <v>8152181072</v>
      </c>
      <c r="D13" s="151">
        <v>0.27120720465268189</v>
      </c>
      <c r="E13" s="8"/>
    </row>
    <row r="14" spans="1:5" ht="53.1" customHeight="1" x14ac:dyDescent="0.35">
      <c r="A14" s="150" t="s">
        <v>26</v>
      </c>
      <c r="B14" s="150" t="s">
        <v>27</v>
      </c>
      <c r="C14" s="151">
        <v>7196635914</v>
      </c>
      <c r="D14" s="151">
        <v>0.23941807620573402</v>
      </c>
      <c r="E14" s="8"/>
    </row>
    <row r="15" spans="1:5" ht="53.1" customHeight="1" x14ac:dyDescent="0.35">
      <c r="A15" s="150" t="s">
        <v>28</v>
      </c>
      <c r="B15" s="153" t="s">
        <v>29</v>
      </c>
      <c r="C15" s="151">
        <v>6855750923.9580002</v>
      </c>
      <c r="D15" s="151">
        <v>0.22807749575973726</v>
      </c>
      <c r="E15" s="8"/>
    </row>
    <row r="16" spans="1:5" ht="53.1" customHeight="1" x14ac:dyDescent="0.35">
      <c r="A16" s="150" t="s">
        <v>30</v>
      </c>
      <c r="B16" s="150" t="s">
        <v>31</v>
      </c>
      <c r="C16" s="151">
        <v>5933767558</v>
      </c>
      <c r="D16" s="151">
        <v>0.19740490284143564</v>
      </c>
      <c r="E16" s="8"/>
    </row>
    <row r="17" spans="1:5" ht="53.1" customHeight="1" x14ac:dyDescent="0.35">
      <c r="A17" s="150" t="s">
        <v>32</v>
      </c>
      <c r="B17" s="150" t="s">
        <v>33</v>
      </c>
      <c r="C17" s="151">
        <v>5566244830.3500004</v>
      </c>
      <c r="D17" s="151">
        <v>0.18517813668745078</v>
      </c>
      <c r="E17" s="8"/>
    </row>
    <row r="18" spans="1:5" ht="53.1" customHeight="1" x14ac:dyDescent="0.35">
      <c r="B18" s="4"/>
      <c r="C18" s="10"/>
      <c r="D18" s="9"/>
    </row>
    <row r="19" spans="1:5" ht="53.1" customHeight="1" x14ac:dyDescent="0.35">
      <c r="B19" s="4"/>
      <c r="C19" s="10"/>
      <c r="D19" s="11"/>
    </row>
    <row r="20" spans="1:5" ht="53.1" customHeight="1" x14ac:dyDescent="0.35">
      <c r="C20" s="5"/>
      <c r="D20" s="12"/>
    </row>
    <row r="21" spans="1:5" ht="53.1" customHeight="1" x14ac:dyDescent="0.35">
      <c r="A21" s="148" t="s">
        <v>34</v>
      </c>
      <c r="B21" s="148"/>
      <c r="C21" s="148"/>
      <c r="D21" s="148"/>
    </row>
    <row r="22" spans="1:5" ht="53.1" customHeight="1" x14ac:dyDescent="0.35">
      <c r="A22" s="30" t="s">
        <v>1</v>
      </c>
      <c r="B22" s="45" t="s">
        <v>2</v>
      </c>
      <c r="C22" s="92" t="s">
        <v>3</v>
      </c>
      <c r="D22" s="149" t="s">
        <v>35</v>
      </c>
    </row>
    <row r="23" spans="1:5" ht="53.1" customHeight="1" x14ac:dyDescent="0.35">
      <c r="A23" s="150" t="s">
        <v>5</v>
      </c>
      <c r="B23" s="150" t="s">
        <v>36</v>
      </c>
      <c r="C23" s="151">
        <v>507937847917.38</v>
      </c>
      <c r="D23" s="151">
        <v>22.214563175486145</v>
      </c>
      <c r="E23" s="6"/>
    </row>
    <row r="24" spans="1:5" ht="53.1" customHeight="1" x14ac:dyDescent="0.35">
      <c r="A24" s="150" t="s">
        <v>7</v>
      </c>
      <c r="B24" s="150" t="s">
        <v>37</v>
      </c>
      <c r="C24" s="151">
        <v>211487005429.38</v>
      </c>
      <c r="D24" s="151">
        <v>9.2493431276448703</v>
      </c>
      <c r="E24" s="6"/>
    </row>
    <row r="25" spans="1:5" ht="53.1" customHeight="1" x14ac:dyDescent="0.35">
      <c r="A25" s="150" t="s">
        <v>9</v>
      </c>
      <c r="B25" s="150" t="s">
        <v>38</v>
      </c>
      <c r="C25" s="151">
        <v>74372473684</v>
      </c>
      <c r="D25" s="151">
        <v>3.2526656990505143</v>
      </c>
      <c r="E25" s="6"/>
    </row>
    <row r="26" spans="1:5" ht="53.1" customHeight="1" x14ac:dyDescent="0.35">
      <c r="A26" s="150" t="s">
        <v>11</v>
      </c>
      <c r="B26" s="150" t="s">
        <v>39</v>
      </c>
      <c r="C26" s="151">
        <v>38035721012</v>
      </c>
      <c r="D26" s="151">
        <v>1.6634848747945181</v>
      </c>
      <c r="E26" s="8"/>
    </row>
    <row r="27" spans="1:5" ht="53.1" customHeight="1" x14ac:dyDescent="0.35">
      <c r="A27" s="150" t="s">
        <v>13</v>
      </c>
      <c r="B27" s="150" t="s">
        <v>40</v>
      </c>
      <c r="C27" s="151">
        <v>22687434187</v>
      </c>
      <c r="D27" s="151">
        <v>0.99223052998164007</v>
      </c>
      <c r="E27" s="8"/>
    </row>
    <row r="28" spans="1:5" ht="53.1" customHeight="1" x14ac:dyDescent="0.35">
      <c r="A28" s="150" t="s">
        <v>14</v>
      </c>
      <c r="B28" s="150" t="s">
        <v>41</v>
      </c>
      <c r="C28" s="151">
        <v>19167952546</v>
      </c>
      <c r="D28" s="151">
        <v>0.83830668363011684</v>
      </c>
      <c r="E28" s="8"/>
    </row>
    <row r="29" spans="1:5" ht="53.1" customHeight="1" x14ac:dyDescent="0.35">
      <c r="A29" s="150" t="s">
        <v>16</v>
      </c>
      <c r="B29" s="150" t="s">
        <v>42</v>
      </c>
      <c r="C29" s="151">
        <v>18026674035</v>
      </c>
      <c r="D29" s="151">
        <v>0.78839308950165143</v>
      </c>
      <c r="E29" s="8"/>
    </row>
    <row r="30" spans="1:5" ht="53.1" customHeight="1" x14ac:dyDescent="0.35">
      <c r="A30" s="150" t="s">
        <v>18</v>
      </c>
      <c r="B30" s="150" t="s">
        <v>43</v>
      </c>
      <c r="C30" s="151">
        <v>17591495245</v>
      </c>
      <c r="D30" s="151">
        <v>0.7693606295998664</v>
      </c>
      <c r="E30" s="8"/>
    </row>
    <row r="31" spans="1:5" ht="53.1" customHeight="1" x14ac:dyDescent="0.35">
      <c r="A31" s="150" t="s">
        <v>20</v>
      </c>
      <c r="B31" s="150" t="s">
        <v>44</v>
      </c>
      <c r="C31" s="151">
        <v>16421402864</v>
      </c>
      <c r="D31" s="151">
        <v>0.71818686646042906</v>
      </c>
      <c r="E31" s="8"/>
    </row>
    <row r="32" spans="1:5" ht="53.1" customHeight="1" x14ac:dyDescent="0.35">
      <c r="A32" s="150" t="s">
        <v>22</v>
      </c>
      <c r="B32" s="150" t="s">
        <v>45</v>
      </c>
      <c r="C32" s="151">
        <v>16032762098</v>
      </c>
      <c r="D32" s="151">
        <v>0.70118973800411322</v>
      </c>
      <c r="E32" s="8"/>
    </row>
    <row r="33" spans="1:5" ht="53.1" customHeight="1" x14ac:dyDescent="0.35">
      <c r="A33" s="150" t="s">
        <v>24</v>
      </c>
      <c r="B33" s="150" t="s">
        <v>46</v>
      </c>
      <c r="C33" s="151">
        <v>15622039530</v>
      </c>
      <c r="D33" s="151">
        <v>0.68322686622394624</v>
      </c>
      <c r="E33" s="8"/>
    </row>
    <row r="34" spans="1:5" ht="53.1" customHeight="1" x14ac:dyDescent="0.35">
      <c r="A34" s="150" t="s">
        <v>26</v>
      </c>
      <c r="B34" s="150" t="s">
        <v>47</v>
      </c>
      <c r="C34" s="151">
        <v>15159880540</v>
      </c>
      <c r="D34" s="151">
        <v>0.66301443251267878</v>
      </c>
      <c r="E34" s="8"/>
    </row>
    <row r="35" spans="1:5" ht="53.1" customHeight="1" x14ac:dyDescent="0.35">
      <c r="A35" s="150" t="s">
        <v>28</v>
      </c>
      <c r="B35" s="150" t="s">
        <v>48</v>
      </c>
      <c r="C35" s="151">
        <v>14617303356</v>
      </c>
      <c r="D35" s="151">
        <v>0.63928492469796305</v>
      </c>
      <c r="E35" s="8"/>
    </row>
    <row r="36" spans="1:5" ht="53.1" customHeight="1" x14ac:dyDescent="0.35">
      <c r="A36" s="150" t="s">
        <v>30</v>
      </c>
      <c r="B36" s="150" t="s">
        <v>49</v>
      </c>
      <c r="C36" s="151">
        <v>14153264292</v>
      </c>
      <c r="D36" s="151">
        <v>0.61899026631527398</v>
      </c>
      <c r="E36" s="8"/>
    </row>
    <row r="37" spans="1:5" ht="53.1" customHeight="1" x14ac:dyDescent="0.35">
      <c r="A37" s="150" t="s">
        <v>32</v>
      </c>
      <c r="B37" s="153" t="s">
        <v>50</v>
      </c>
      <c r="C37" s="151">
        <v>13932237067</v>
      </c>
      <c r="D37" s="151">
        <v>0.60932368353669841</v>
      </c>
      <c r="E37" s="8"/>
    </row>
    <row r="39" spans="1:5" ht="53.1" customHeight="1" x14ac:dyDescent="0.35">
      <c r="C39" s="5"/>
    </row>
  </sheetData>
  <mergeCells count="2">
    <mergeCell ref="A1:D1"/>
    <mergeCell ref="A21:D21"/>
  </mergeCells>
  <pageMargins left="0.1" right="0.1" top="0.35" bottom="0.35" header="0.3" footer="0.3"/>
  <pageSetup scale="35" orientation="portrait" r:id="rId1"/>
  <headerFooter>
    <oddHeader>&amp;C&amp;18 &amp;22 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showRuler="0" topLeftCell="A15" zoomScale="64" zoomScaleNormal="64" zoomScalePageLayoutView="66" workbookViewId="0"/>
  </sheetViews>
  <sheetFormatPr defaultRowHeight="60" customHeight="1" x14ac:dyDescent="0.4"/>
  <cols>
    <col min="1" max="1" width="11.28515625" style="16" customWidth="1"/>
    <col min="2" max="2" width="20" style="16" bestFit="1" customWidth="1"/>
    <col min="3" max="3" width="13.140625" style="17" bestFit="1" customWidth="1"/>
    <col min="4" max="4" width="52.5703125" style="16" customWidth="1"/>
    <col min="5" max="5" width="47.42578125" style="15" customWidth="1"/>
    <col min="6" max="6" width="4.7109375" style="15" customWidth="1"/>
    <col min="7" max="7" width="47.42578125" style="16" customWidth="1"/>
    <col min="8" max="8" width="55" style="16" customWidth="1"/>
    <col min="9" max="254" width="9.140625" style="16"/>
    <col min="255" max="255" width="11.28515625" style="16" customWidth="1"/>
    <col min="256" max="256" width="16" style="16" bestFit="1" customWidth="1"/>
    <col min="257" max="257" width="10.7109375" style="16" bestFit="1" customWidth="1"/>
    <col min="258" max="258" width="44.5703125" style="16" bestFit="1" customWidth="1"/>
    <col min="259" max="260" width="37.28515625" style="16" bestFit="1" customWidth="1"/>
    <col min="261" max="261" width="44.140625" style="16" bestFit="1" customWidth="1"/>
    <col min="262" max="262" width="14.28515625" style="16" bestFit="1" customWidth="1"/>
    <col min="263" max="263" width="53.42578125" style="16" bestFit="1" customWidth="1"/>
    <col min="264" max="264" width="22" style="16" bestFit="1" customWidth="1"/>
    <col min="265" max="510" width="9.140625" style="16"/>
    <col min="511" max="511" width="11.28515625" style="16" customWidth="1"/>
    <col min="512" max="512" width="16" style="16" bestFit="1" customWidth="1"/>
    <col min="513" max="513" width="10.7109375" style="16" bestFit="1" customWidth="1"/>
    <col min="514" max="514" width="44.5703125" style="16" bestFit="1" customWidth="1"/>
    <col min="515" max="516" width="37.28515625" style="16" bestFit="1" customWidth="1"/>
    <col min="517" max="517" width="44.140625" style="16" bestFit="1" customWidth="1"/>
    <col min="518" max="518" width="14.28515625" style="16" bestFit="1" customWidth="1"/>
    <col min="519" max="519" width="53.42578125" style="16" bestFit="1" customWidth="1"/>
    <col min="520" max="520" width="22" style="16" bestFit="1" customWidth="1"/>
    <col min="521" max="766" width="9.140625" style="16"/>
    <col min="767" max="767" width="11.28515625" style="16" customWidth="1"/>
    <col min="768" max="768" width="16" style="16" bestFit="1" customWidth="1"/>
    <col min="769" max="769" width="10.7109375" style="16" bestFit="1" customWidth="1"/>
    <col min="770" max="770" width="44.5703125" style="16" bestFit="1" customWidth="1"/>
    <col min="771" max="772" width="37.28515625" style="16" bestFit="1" customWidth="1"/>
    <col min="773" max="773" width="44.140625" style="16" bestFit="1" customWidth="1"/>
    <col min="774" max="774" width="14.28515625" style="16" bestFit="1" customWidth="1"/>
    <col min="775" max="775" width="53.42578125" style="16" bestFit="1" customWidth="1"/>
    <col min="776" max="776" width="22" style="16" bestFit="1" customWidth="1"/>
    <col min="777" max="1022" width="9.140625" style="16"/>
    <col min="1023" max="1023" width="11.28515625" style="16" customWidth="1"/>
    <col min="1024" max="1024" width="16" style="16" bestFit="1" customWidth="1"/>
    <col min="1025" max="1025" width="10.7109375" style="16" bestFit="1" customWidth="1"/>
    <col min="1026" max="1026" width="44.5703125" style="16" bestFit="1" customWidth="1"/>
    <col min="1027" max="1028" width="37.28515625" style="16" bestFit="1" customWidth="1"/>
    <col min="1029" max="1029" width="44.140625" style="16" bestFit="1" customWidth="1"/>
    <col min="1030" max="1030" width="14.28515625" style="16" bestFit="1" customWidth="1"/>
    <col min="1031" max="1031" width="53.42578125" style="16" bestFit="1" customWidth="1"/>
    <col min="1032" max="1032" width="22" style="16" bestFit="1" customWidth="1"/>
    <col min="1033" max="1278" width="9.140625" style="16"/>
    <col min="1279" max="1279" width="11.28515625" style="16" customWidth="1"/>
    <col min="1280" max="1280" width="16" style="16" bestFit="1" customWidth="1"/>
    <col min="1281" max="1281" width="10.7109375" style="16" bestFit="1" customWidth="1"/>
    <col min="1282" max="1282" width="44.5703125" style="16" bestFit="1" customWidth="1"/>
    <col min="1283" max="1284" width="37.28515625" style="16" bestFit="1" customWidth="1"/>
    <col min="1285" max="1285" width="44.140625" style="16" bestFit="1" customWidth="1"/>
    <col min="1286" max="1286" width="14.28515625" style="16" bestFit="1" customWidth="1"/>
    <col min="1287" max="1287" width="53.42578125" style="16" bestFit="1" customWidth="1"/>
    <col min="1288" max="1288" width="22" style="16" bestFit="1" customWidth="1"/>
    <col min="1289" max="1534" width="9.140625" style="16"/>
    <col min="1535" max="1535" width="11.28515625" style="16" customWidth="1"/>
    <col min="1536" max="1536" width="16" style="16" bestFit="1" customWidth="1"/>
    <col min="1537" max="1537" width="10.7109375" style="16" bestFit="1" customWidth="1"/>
    <col min="1538" max="1538" width="44.5703125" style="16" bestFit="1" customWidth="1"/>
    <col min="1539" max="1540" width="37.28515625" style="16" bestFit="1" customWidth="1"/>
    <col min="1541" max="1541" width="44.140625" style="16" bestFit="1" customWidth="1"/>
    <col min="1542" max="1542" width="14.28515625" style="16" bestFit="1" customWidth="1"/>
    <col min="1543" max="1543" width="53.42578125" style="16" bestFit="1" customWidth="1"/>
    <col min="1544" max="1544" width="22" style="16" bestFit="1" customWidth="1"/>
    <col min="1545" max="1790" width="9.140625" style="16"/>
    <col min="1791" max="1791" width="11.28515625" style="16" customWidth="1"/>
    <col min="1792" max="1792" width="16" style="16" bestFit="1" customWidth="1"/>
    <col min="1793" max="1793" width="10.7109375" style="16" bestFit="1" customWidth="1"/>
    <col min="1794" max="1794" width="44.5703125" style="16" bestFit="1" customWidth="1"/>
    <col min="1795" max="1796" width="37.28515625" style="16" bestFit="1" customWidth="1"/>
    <col min="1797" max="1797" width="44.140625" style="16" bestFit="1" customWidth="1"/>
    <col min="1798" max="1798" width="14.28515625" style="16" bestFit="1" customWidth="1"/>
    <col min="1799" max="1799" width="53.42578125" style="16" bestFit="1" customWidth="1"/>
    <col min="1800" max="1800" width="22" style="16" bestFit="1" customWidth="1"/>
    <col min="1801" max="2046" width="9.140625" style="16"/>
    <col min="2047" max="2047" width="11.28515625" style="16" customWidth="1"/>
    <col min="2048" max="2048" width="16" style="16" bestFit="1" customWidth="1"/>
    <col min="2049" max="2049" width="10.7109375" style="16" bestFit="1" customWidth="1"/>
    <col min="2050" max="2050" width="44.5703125" style="16" bestFit="1" customWidth="1"/>
    <col min="2051" max="2052" width="37.28515625" style="16" bestFit="1" customWidth="1"/>
    <col min="2053" max="2053" width="44.140625" style="16" bestFit="1" customWidth="1"/>
    <col min="2054" max="2054" width="14.28515625" style="16" bestFit="1" customWidth="1"/>
    <col min="2055" max="2055" width="53.42578125" style="16" bestFit="1" customWidth="1"/>
    <col min="2056" max="2056" width="22" style="16" bestFit="1" customWidth="1"/>
    <col min="2057" max="2302" width="9.140625" style="16"/>
    <col min="2303" max="2303" width="11.28515625" style="16" customWidth="1"/>
    <col min="2304" max="2304" width="16" style="16" bestFit="1" customWidth="1"/>
    <col min="2305" max="2305" width="10.7109375" style="16" bestFit="1" customWidth="1"/>
    <col min="2306" max="2306" width="44.5703125" style="16" bestFit="1" customWidth="1"/>
    <col min="2307" max="2308" width="37.28515625" style="16" bestFit="1" customWidth="1"/>
    <col min="2309" max="2309" width="44.140625" style="16" bestFit="1" customWidth="1"/>
    <col min="2310" max="2310" width="14.28515625" style="16" bestFit="1" customWidth="1"/>
    <col min="2311" max="2311" width="53.42578125" style="16" bestFit="1" customWidth="1"/>
    <col min="2312" max="2312" width="22" style="16" bestFit="1" customWidth="1"/>
    <col min="2313" max="2558" width="9.140625" style="16"/>
    <col min="2559" max="2559" width="11.28515625" style="16" customWidth="1"/>
    <col min="2560" max="2560" width="16" style="16" bestFit="1" customWidth="1"/>
    <col min="2561" max="2561" width="10.7109375" style="16" bestFit="1" customWidth="1"/>
    <col min="2562" max="2562" width="44.5703125" style="16" bestFit="1" customWidth="1"/>
    <col min="2563" max="2564" width="37.28515625" style="16" bestFit="1" customWidth="1"/>
    <col min="2565" max="2565" width="44.140625" style="16" bestFit="1" customWidth="1"/>
    <col min="2566" max="2566" width="14.28515625" style="16" bestFit="1" customWidth="1"/>
    <col min="2567" max="2567" width="53.42578125" style="16" bestFit="1" customWidth="1"/>
    <col min="2568" max="2568" width="22" style="16" bestFit="1" customWidth="1"/>
    <col min="2569" max="2814" width="9.140625" style="16"/>
    <col min="2815" max="2815" width="11.28515625" style="16" customWidth="1"/>
    <col min="2816" max="2816" width="16" style="16" bestFit="1" customWidth="1"/>
    <col min="2817" max="2817" width="10.7109375" style="16" bestFit="1" customWidth="1"/>
    <col min="2818" max="2818" width="44.5703125" style="16" bestFit="1" customWidth="1"/>
    <col min="2819" max="2820" width="37.28515625" style="16" bestFit="1" customWidth="1"/>
    <col min="2821" max="2821" width="44.140625" style="16" bestFit="1" customWidth="1"/>
    <col min="2822" max="2822" width="14.28515625" style="16" bestFit="1" customWidth="1"/>
    <col min="2823" max="2823" width="53.42578125" style="16" bestFit="1" customWidth="1"/>
    <col min="2824" max="2824" width="22" style="16" bestFit="1" customWidth="1"/>
    <col min="2825" max="3070" width="9.140625" style="16"/>
    <col min="3071" max="3071" width="11.28515625" style="16" customWidth="1"/>
    <col min="3072" max="3072" width="16" style="16" bestFit="1" customWidth="1"/>
    <col min="3073" max="3073" width="10.7109375" style="16" bestFit="1" customWidth="1"/>
    <col min="3074" max="3074" width="44.5703125" style="16" bestFit="1" customWidth="1"/>
    <col min="3075" max="3076" width="37.28515625" style="16" bestFit="1" customWidth="1"/>
    <col min="3077" max="3077" width="44.140625" style="16" bestFit="1" customWidth="1"/>
    <col min="3078" max="3078" width="14.28515625" style="16" bestFit="1" customWidth="1"/>
    <col min="3079" max="3079" width="53.42578125" style="16" bestFit="1" customWidth="1"/>
    <col min="3080" max="3080" width="22" style="16" bestFit="1" customWidth="1"/>
    <col min="3081" max="3326" width="9.140625" style="16"/>
    <col min="3327" max="3327" width="11.28515625" style="16" customWidth="1"/>
    <col min="3328" max="3328" width="16" style="16" bestFit="1" customWidth="1"/>
    <col min="3329" max="3329" width="10.7109375" style="16" bestFit="1" customWidth="1"/>
    <col min="3330" max="3330" width="44.5703125" style="16" bestFit="1" customWidth="1"/>
    <col min="3331" max="3332" width="37.28515625" style="16" bestFit="1" customWidth="1"/>
    <col min="3333" max="3333" width="44.140625" style="16" bestFit="1" customWidth="1"/>
    <col min="3334" max="3334" width="14.28515625" style="16" bestFit="1" customWidth="1"/>
    <col min="3335" max="3335" width="53.42578125" style="16" bestFit="1" customWidth="1"/>
    <col min="3336" max="3336" width="22" style="16" bestFit="1" customWidth="1"/>
    <col min="3337" max="3582" width="9.140625" style="16"/>
    <col min="3583" max="3583" width="11.28515625" style="16" customWidth="1"/>
    <col min="3584" max="3584" width="16" style="16" bestFit="1" customWidth="1"/>
    <col min="3585" max="3585" width="10.7109375" style="16" bestFit="1" customWidth="1"/>
    <col min="3586" max="3586" width="44.5703125" style="16" bestFit="1" customWidth="1"/>
    <col min="3587" max="3588" width="37.28515625" style="16" bestFit="1" customWidth="1"/>
    <col min="3589" max="3589" width="44.140625" style="16" bestFit="1" customWidth="1"/>
    <col min="3590" max="3590" width="14.28515625" style="16" bestFit="1" customWidth="1"/>
    <col min="3591" max="3591" width="53.42578125" style="16" bestFit="1" customWidth="1"/>
    <col min="3592" max="3592" width="22" style="16" bestFit="1" customWidth="1"/>
    <col min="3593" max="3838" width="9.140625" style="16"/>
    <col min="3839" max="3839" width="11.28515625" style="16" customWidth="1"/>
    <col min="3840" max="3840" width="16" style="16" bestFit="1" customWidth="1"/>
    <col min="3841" max="3841" width="10.7109375" style="16" bestFit="1" customWidth="1"/>
    <col min="3842" max="3842" width="44.5703125" style="16" bestFit="1" customWidth="1"/>
    <col min="3843" max="3844" width="37.28515625" style="16" bestFit="1" customWidth="1"/>
    <col min="3845" max="3845" width="44.140625" style="16" bestFit="1" customWidth="1"/>
    <col min="3846" max="3846" width="14.28515625" style="16" bestFit="1" customWidth="1"/>
    <col min="3847" max="3847" width="53.42578125" style="16" bestFit="1" customWidth="1"/>
    <col min="3848" max="3848" width="22" style="16" bestFit="1" customWidth="1"/>
    <col min="3849" max="4094" width="9.140625" style="16"/>
    <col min="4095" max="4095" width="11.28515625" style="16" customWidth="1"/>
    <col min="4096" max="4096" width="16" style="16" bestFit="1" customWidth="1"/>
    <col min="4097" max="4097" width="10.7109375" style="16" bestFit="1" customWidth="1"/>
    <col min="4098" max="4098" width="44.5703125" style="16" bestFit="1" customWidth="1"/>
    <col min="4099" max="4100" width="37.28515625" style="16" bestFit="1" customWidth="1"/>
    <col min="4101" max="4101" width="44.140625" style="16" bestFit="1" customWidth="1"/>
    <col min="4102" max="4102" width="14.28515625" style="16" bestFit="1" customWidth="1"/>
    <col min="4103" max="4103" width="53.42578125" style="16" bestFit="1" customWidth="1"/>
    <col min="4104" max="4104" width="22" style="16" bestFit="1" customWidth="1"/>
    <col min="4105" max="4350" width="9.140625" style="16"/>
    <col min="4351" max="4351" width="11.28515625" style="16" customWidth="1"/>
    <col min="4352" max="4352" width="16" style="16" bestFit="1" customWidth="1"/>
    <col min="4353" max="4353" width="10.7109375" style="16" bestFit="1" customWidth="1"/>
    <col min="4354" max="4354" width="44.5703125" style="16" bestFit="1" customWidth="1"/>
    <col min="4355" max="4356" width="37.28515625" style="16" bestFit="1" customWidth="1"/>
    <col min="4357" max="4357" width="44.140625" style="16" bestFit="1" customWidth="1"/>
    <col min="4358" max="4358" width="14.28515625" style="16" bestFit="1" customWidth="1"/>
    <col min="4359" max="4359" width="53.42578125" style="16" bestFit="1" customWidth="1"/>
    <col min="4360" max="4360" width="22" style="16" bestFit="1" customWidth="1"/>
    <col min="4361" max="4606" width="9.140625" style="16"/>
    <col min="4607" max="4607" width="11.28515625" style="16" customWidth="1"/>
    <col min="4608" max="4608" width="16" style="16" bestFit="1" customWidth="1"/>
    <col min="4609" max="4609" width="10.7109375" style="16" bestFit="1" customWidth="1"/>
    <col min="4610" max="4610" width="44.5703125" style="16" bestFit="1" customWidth="1"/>
    <col min="4611" max="4612" width="37.28515625" style="16" bestFit="1" customWidth="1"/>
    <col min="4613" max="4613" width="44.140625" style="16" bestFit="1" customWidth="1"/>
    <col min="4614" max="4614" width="14.28515625" style="16" bestFit="1" customWidth="1"/>
    <col min="4615" max="4615" width="53.42578125" style="16" bestFit="1" customWidth="1"/>
    <col min="4616" max="4616" width="22" style="16" bestFit="1" customWidth="1"/>
    <col min="4617" max="4862" width="9.140625" style="16"/>
    <col min="4863" max="4863" width="11.28515625" style="16" customWidth="1"/>
    <col min="4864" max="4864" width="16" style="16" bestFit="1" customWidth="1"/>
    <col min="4865" max="4865" width="10.7109375" style="16" bestFit="1" customWidth="1"/>
    <col min="4866" max="4866" width="44.5703125" style="16" bestFit="1" customWidth="1"/>
    <col min="4867" max="4868" width="37.28515625" style="16" bestFit="1" customWidth="1"/>
    <col min="4869" max="4869" width="44.140625" style="16" bestFit="1" customWidth="1"/>
    <col min="4870" max="4870" width="14.28515625" style="16" bestFit="1" customWidth="1"/>
    <col min="4871" max="4871" width="53.42578125" style="16" bestFit="1" customWidth="1"/>
    <col min="4872" max="4872" width="22" style="16" bestFit="1" customWidth="1"/>
    <col min="4873" max="5118" width="9.140625" style="16"/>
    <col min="5119" max="5119" width="11.28515625" style="16" customWidth="1"/>
    <col min="5120" max="5120" width="16" style="16" bestFit="1" customWidth="1"/>
    <col min="5121" max="5121" width="10.7109375" style="16" bestFit="1" customWidth="1"/>
    <col min="5122" max="5122" width="44.5703125" style="16" bestFit="1" customWidth="1"/>
    <col min="5123" max="5124" width="37.28515625" style="16" bestFit="1" customWidth="1"/>
    <col min="5125" max="5125" width="44.140625" style="16" bestFit="1" customWidth="1"/>
    <col min="5126" max="5126" width="14.28515625" style="16" bestFit="1" customWidth="1"/>
    <col min="5127" max="5127" width="53.42578125" style="16" bestFit="1" customWidth="1"/>
    <col min="5128" max="5128" width="22" style="16" bestFit="1" customWidth="1"/>
    <col min="5129" max="5374" width="9.140625" style="16"/>
    <col min="5375" max="5375" width="11.28515625" style="16" customWidth="1"/>
    <col min="5376" max="5376" width="16" style="16" bestFit="1" customWidth="1"/>
    <col min="5377" max="5377" width="10.7109375" style="16" bestFit="1" customWidth="1"/>
    <col min="5378" max="5378" width="44.5703125" style="16" bestFit="1" customWidth="1"/>
    <col min="5379" max="5380" width="37.28515625" style="16" bestFit="1" customWidth="1"/>
    <col min="5381" max="5381" width="44.140625" style="16" bestFit="1" customWidth="1"/>
    <col min="5382" max="5382" width="14.28515625" style="16" bestFit="1" customWidth="1"/>
    <col min="5383" max="5383" width="53.42578125" style="16" bestFit="1" customWidth="1"/>
    <col min="5384" max="5384" width="22" style="16" bestFit="1" customWidth="1"/>
    <col min="5385" max="5630" width="9.140625" style="16"/>
    <col min="5631" max="5631" width="11.28515625" style="16" customWidth="1"/>
    <col min="5632" max="5632" width="16" style="16" bestFit="1" customWidth="1"/>
    <col min="5633" max="5633" width="10.7109375" style="16" bestFit="1" customWidth="1"/>
    <col min="5634" max="5634" width="44.5703125" style="16" bestFit="1" customWidth="1"/>
    <col min="5635" max="5636" width="37.28515625" style="16" bestFit="1" customWidth="1"/>
    <col min="5637" max="5637" width="44.140625" style="16" bestFit="1" customWidth="1"/>
    <col min="5638" max="5638" width="14.28515625" style="16" bestFit="1" customWidth="1"/>
    <col min="5639" max="5639" width="53.42578125" style="16" bestFit="1" customWidth="1"/>
    <col min="5640" max="5640" width="22" style="16" bestFit="1" customWidth="1"/>
    <col min="5641" max="5886" width="9.140625" style="16"/>
    <col min="5887" max="5887" width="11.28515625" style="16" customWidth="1"/>
    <col min="5888" max="5888" width="16" style="16" bestFit="1" customWidth="1"/>
    <col min="5889" max="5889" width="10.7109375" style="16" bestFit="1" customWidth="1"/>
    <col min="5890" max="5890" width="44.5703125" style="16" bestFit="1" customWidth="1"/>
    <col min="5891" max="5892" width="37.28515625" style="16" bestFit="1" customWidth="1"/>
    <col min="5893" max="5893" width="44.140625" style="16" bestFit="1" customWidth="1"/>
    <col min="5894" max="5894" width="14.28515625" style="16" bestFit="1" customWidth="1"/>
    <col min="5895" max="5895" width="53.42578125" style="16" bestFit="1" customWidth="1"/>
    <col min="5896" max="5896" width="22" style="16" bestFit="1" customWidth="1"/>
    <col min="5897" max="6142" width="9.140625" style="16"/>
    <col min="6143" max="6143" width="11.28515625" style="16" customWidth="1"/>
    <col min="6144" max="6144" width="16" style="16" bestFit="1" customWidth="1"/>
    <col min="6145" max="6145" width="10.7109375" style="16" bestFit="1" customWidth="1"/>
    <col min="6146" max="6146" width="44.5703125" style="16" bestFit="1" customWidth="1"/>
    <col min="6147" max="6148" width="37.28515625" style="16" bestFit="1" customWidth="1"/>
    <col min="6149" max="6149" width="44.140625" style="16" bestFit="1" customWidth="1"/>
    <col min="6150" max="6150" width="14.28515625" style="16" bestFit="1" customWidth="1"/>
    <col min="6151" max="6151" width="53.42578125" style="16" bestFit="1" customWidth="1"/>
    <col min="6152" max="6152" width="22" style="16" bestFit="1" customWidth="1"/>
    <col min="6153" max="6398" width="9.140625" style="16"/>
    <col min="6399" max="6399" width="11.28515625" style="16" customWidth="1"/>
    <col min="6400" max="6400" width="16" style="16" bestFit="1" customWidth="1"/>
    <col min="6401" max="6401" width="10.7109375" style="16" bestFit="1" customWidth="1"/>
    <col min="6402" max="6402" width="44.5703125" style="16" bestFit="1" customWidth="1"/>
    <col min="6403" max="6404" width="37.28515625" style="16" bestFit="1" customWidth="1"/>
    <col min="6405" max="6405" width="44.140625" style="16" bestFit="1" customWidth="1"/>
    <col min="6406" max="6406" width="14.28515625" style="16" bestFit="1" customWidth="1"/>
    <col min="6407" max="6407" width="53.42578125" style="16" bestFit="1" customWidth="1"/>
    <col min="6408" max="6408" width="22" style="16" bestFit="1" customWidth="1"/>
    <col min="6409" max="6654" width="9.140625" style="16"/>
    <col min="6655" max="6655" width="11.28515625" style="16" customWidth="1"/>
    <col min="6656" max="6656" width="16" style="16" bestFit="1" customWidth="1"/>
    <col min="6657" max="6657" width="10.7109375" style="16" bestFit="1" customWidth="1"/>
    <col min="6658" max="6658" width="44.5703125" style="16" bestFit="1" customWidth="1"/>
    <col min="6659" max="6660" width="37.28515625" style="16" bestFit="1" customWidth="1"/>
    <col min="6661" max="6661" width="44.140625" style="16" bestFit="1" customWidth="1"/>
    <col min="6662" max="6662" width="14.28515625" style="16" bestFit="1" customWidth="1"/>
    <col min="6663" max="6663" width="53.42578125" style="16" bestFit="1" customWidth="1"/>
    <col min="6664" max="6664" width="22" style="16" bestFit="1" customWidth="1"/>
    <col min="6665" max="6910" width="9.140625" style="16"/>
    <col min="6911" max="6911" width="11.28515625" style="16" customWidth="1"/>
    <col min="6912" max="6912" width="16" style="16" bestFit="1" customWidth="1"/>
    <col min="6913" max="6913" width="10.7109375" style="16" bestFit="1" customWidth="1"/>
    <col min="6914" max="6914" width="44.5703125" style="16" bestFit="1" customWidth="1"/>
    <col min="6915" max="6916" width="37.28515625" style="16" bestFit="1" customWidth="1"/>
    <col min="6917" max="6917" width="44.140625" style="16" bestFit="1" customWidth="1"/>
    <col min="6918" max="6918" width="14.28515625" style="16" bestFit="1" customWidth="1"/>
    <col min="6919" max="6919" width="53.42578125" style="16" bestFit="1" customWidth="1"/>
    <col min="6920" max="6920" width="22" style="16" bestFit="1" customWidth="1"/>
    <col min="6921" max="7166" width="9.140625" style="16"/>
    <col min="7167" max="7167" width="11.28515625" style="16" customWidth="1"/>
    <col min="7168" max="7168" width="16" style="16" bestFit="1" customWidth="1"/>
    <col min="7169" max="7169" width="10.7109375" style="16" bestFit="1" customWidth="1"/>
    <col min="7170" max="7170" width="44.5703125" style="16" bestFit="1" customWidth="1"/>
    <col min="7171" max="7172" width="37.28515625" style="16" bestFit="1" customWidth="1"/>
    <col min="7173" max="7173" width="44.140625" style="16" bestFit="1" customWidth="1"/>
    <col min="7174" max="7174" width="14.28515625" style="16" bestFit="1" customWidth="1"/>
    <col min="7175" max="7175" width="53.42578125" style="16" bestFit="1" customWidth="1"/>
    <col min="7176" max="7176" width="22" style="16" bestFit="1" customWidth="1"/>
    <col min="7177" max="7422" width="9.140625" style="16"/>
    <col min="7423" max="7423" width="11.28515625" style="16" customWidth="1"/>
    <col min="7424" max="7424" width="16" style="16" bestFit="1" customWidth="1"/>
    <col min="7425" max="7425" width="10.7109375" style="16" bestFit="1" customWidth="1"/>
    <col min="7426" max="7426" width="44.5703125" style="16" bestFit="1" customWidth="1"/>
    <col min="7427" max="7428" width="37.28515625" style="16" bestFit="1" customWidth="1"/>
    <col min="7429" max="7429" width="44.140625" style="16" bestFit="1" customWidth="1"/>
    <col min="7430" max="7430" width="14.28515625" style="16" bestFit="1" customWidth="1"/>
    <col min="7431" max="7431" width="53.42578125" style="16" bestFit="1" customWidth="1"/>
    <col min="7432" max="7432" width="22" style="16" bestFit="1" customWidth="1"/>
    <col min="7433" max="7678" width="9.140625" style="16"/>
    <col min="7679" max="7679" width="11.28515625" style="16" customWidth="1"/>
    <col min="7680" max="7680" width="16" style="16" bestFit="1" customWidth="1"/>
    <col min="7681" max="7681" width="10.7109375" style="16" bestFit="1" customWidth="1"/>
    <col min="7682" max="7682" width="44.5703125" style="16" bestFit="1" customWidth="1"/>
    <col min="7683" max="7684" width="37.28515625" style="16" bestFit="1" customWidth="1"/>
    <col min="7685" max="7685" width="44.140625" style="16" bestFit="1" customWidth="1"/>
    <col min="7686" max="7686" width="14.28515625" style="16" bestFit="1" customWidth="1"/>
    <col min="7687" max="7687" width="53.42578125" style="16" bestFit="1" customWidth="1"/>
    <col min="7688" max="7688" width="22" style="16" bestFit="1" customWidth="1"/>
    <col min="7689" max="7934" width="9.140625" style="16"/>
    <col min="7935" max="7935" width="11.28515625" style="16" customWidth="1"/>
    <col min="7936" max="7936" width="16" style="16" bestFit="1" customWidth="1"/>
    <col min="7937" max="7937" width="10.7109375" style="16" bestFit="1" customWidth="1"/>
    <col min="7938" max="7938" width="44.5703125" style="16" bestFit="1" customWidth="1"/>
    <col min="7939" max="7940" width="37.28515625" style="16" bestFit="1" customWidth="1"/>
    <col min="7941" max="7941" width="44.140625" style="16" bestFit="1" customWidth="1"/>
    <col min="7942" max="7942" width="14.28515625" style="16" bestFit="1" customWidth="1"/>
    <col min="7943" max="7943" width="53.42578125" style="16" bestFit="1" customWidth="1"/>
    <col min="7944" max="7944" width="22" style="16" bestFit="1" customWidth="1"/>
    <col min="7945" max="8190" width="9.140625" style="16"/>
    <col min="8191" max="8191" width="11.28515625" style="16" customWidth="1"/>
    <col min="8192" max="8192" width="16" style="16" bestFit="1" customWidth="1"/>
    <col min="8193" max="8193" width="10.7109375" style="16" bestFit="1" customWidth="1"/>
    <col min="8194" max="8194" width="44.5703125" style="16" bestFit="1" customWidth="1"/>
    <col min="8195" max="8196" width="37.28515625" style="16" bestFit="1" customWidth="1"/>
    <col min="8197" max="8197" width="44.140625" style="16" bestFit="1" customWidth="1"/>
    <col min="8198" max="8198" width="14.28515625" style="16" bestFit="1" customWidth="1"/>
    <col min="8199" max="8199" width="53.42578125" style="16" bestFit="1" customWidth="1"/>
    <col min="8200" max="8200" width="22" style="16" bestFit="1" customWidth="1"/>
    <col min="8201" max="8446" width="9.140625" style="16"/>
    <col min="8447" max="8447" width="11.28515625" style="16" customWidth="1"/>
    <col min="8448" max="8448" width="16" style="16" bestFit="1" customWidth="1"/>
    <col min="8449" max="8449" width="10.7109375" style="16" bestFit="1" customWidth="1"/>
    <col min="8450" max="8450" width="44.5703125" style="16" bestFit="1" customWidth="1"/>
    <col min="8451" max="8452" width="37.28515625" style="16" bestFit="1" customWidth="1"/>
    <col min="8453" max="8453" width="44.140625" style="16" bestFit="1" customWidth="1"/>
    <col min="8454" max="8454" width="14.28515625" style="16" bestFit="1" customWidth="1"/>
    <col min="8455" max="8455" width="53.42578125" style="16" bestFit="1" customWidth="1"/>
    <col min="8456" max="8456" width="22" style="16" bestFit="1" customWidth="1"/>
    <col min="8457" max="8702" width="9.140625" style="16"/>
    <col min="8703" max="8703" width="11.28515625" style="16" customWidth="1"/>
    <col min="8704" max="8704" width="16" style="16" bestFit="1" customWidth="1"/>
    <col min="8705" max="8705" width="10.7109375" style="16" bestFit="1" customWidth="1"/>
    <col min="8706" max="8706" width="44.5703125" style="16" bestFit="1" customWidth="1"/>
    <col min="8707" max="8708" width="37.28515625" style="16" bestFit="1" customWidth="1"/>
    <col min="8709" max="8709" width="44.140625" style="16" bestFit="1" customWidth="1"/>
    <col min="8710" max="8710" width="14.28515625" style="16" bestFit="1" customWidth="1"/>
    <col min="8711" max="8711" width="53.42578125" style="16" bestFit="1" customWidth="1"/>
    <col min="8712" max="8712" width="22" style="16" bestFit="1" customWidth="1"/>
    <col min="8713" max="8958" width="9.140625" style="16"/>
    <col min="8959" max="8959" width="11.28515625" style="16" customWidth="1"/>
    <col min="8960" max="8960" width="16" style="16" bestFit="1" customWidth="1"/>
    <col min="8961" max="8961" width="10.7109375" style="16" bestFit="1" customWidth="1"/>
    <col min="8962" max="8962" width="44.5703125" style="16" bestFit="1" customWidth="1"/>
    <col min="8963" max="8964" width="37.28515625" style="16" bestFit="1" customWidth="1"/>
    <col min="8965" max="8965" width="44.140625" style="16" bestFit="1" customWidth="1"/>
    <col min="8966" max="8966" width="14.28515625" style="16" bestFit="1" customWidth="1"/>
    <col min="8967" max="8967" width="53.42578125" style="16" bestFit="1" customWidth="1"/>
    <col min="8968" max="8968" width="22" style="16" bestFit="1" customWidth="1"/>
    <col min="8969" max="9214" width="9.140625" style="16"/>
    <col min="9215" max="9215" width="11.28515625" style="16" customWidth="1"/>
    <col min="9216" max="9216" width="16" style="16" bestFit="1" customWidth="1"/>
    <col min="9217" max="9217" width="10.7109375" style="16" bestFit="1" customWidth="1"/>
    <col min="9218" max="9218" width="44.5703125" style="16" bestFit="1" customWidth="1"/>
    <col min="9219" max="9220" width="37.28515625" style="16" bestFit="1" customWidth="1"/>
    <col min="9221" max="9221" width="44.140625" style="16" bestFit="1" customWidth="1"/>
    <col min="9222" max="9222" width="14.28515625" style="16" bestFit="1" customWidth="1"/>
    <col min="9223" max="9223" width="53.42578125" style="16" bestFit="1" customWidth="1"/>
    <col min="9224" max="9224" width="22" style="16" bestFit="1" customWidth="1"/>
    <col min="9225" max="9470" width="9.140625" style="16"/>
    <col min="9471" max="9471" width="11.28515625" style="16" customWidth="1"/>
    <col min="9472" max="9472" width="16" style="16" bestFit="1" customWidth="1"/>
    <col min="9473" max="9473" width="10.7109375" style="16" bestFit="1" customWidth="1"/>
    <col min="9474" max="9474" width="44.5703125" style="16" bestFit="1" customWidth="1"/>
    <col min="9475" max="9476" width="37.28515625" style="16" bestFit="1" customWidth="1"/>
    <col min="9477" max="9477" width="44.140625" style="16" bestFit="1" customWidth="1"/>
    <col min="9478" max="9478" width="14.28515625" style="16" bestFit="1" customWidth="1"/>
    <col min="9479" max="9479" width="53.42578125" style="16" bestFit="1" customWidth="1"/>
    <col min="9480" max="9480" width="22" style="16" bestFit="1" customWidth="1"/>
    <col min="9481" max="9726" width="9.140625" style="16"/>
    <col min="9727" max="9727" width="11.28515625" style="16" customWidth="1"/>
    <col min="9728" max="9728" width="16" style="16" bestFit="1" customWidth="1"/>
    <col min="9729" max="9729" width="10.7109375" style="16" bestFit="1" customWidth="1"/>
    <col min="9730" max="9730" width="44.5703125" style="16" bestFit="1" customWidth="1"/>
    <col min="9731" max="9732" width="37.28515625" style="16" bestFit="1" customWidth="1"/>
    <col min="9733" max="9733" width="44.140625" style="16" bestFit="1" customWidth="1"/>
    <col min="9734" max="9734" width="14.28515625" style="16" bestFit="1" customWidth="1"/>
    <col min="9735" max="9735" width="53.42578125" style="16" bestFit="1" customWidth="1"/>
    <col min="9736" max="9736" width="22" style="16" bestFit="1" customWidth="1"/>
    <col min="9737" max="9982" width="9.140625" style="16"/>
    <col min="9983" max="9983" width="11.28515625" style="16" customWidth="1"/>
    <col min="9984" max="9984" width="16" style="16" bestFit="1" customWidth="1"/>
    <col min="9985" max="9985" width="10.7109375" style="16" bestFit="1" customWidth="1"/>
    <col min="9986" max="9986" width="44.5703125" style="16" bestFit="1" customWidth="1"/>
    <col min="9987" max="9988" width="37.28515625" style="16" bestFit="1" customWidth="1"/>
    <col min="9989" max="9989" width="44.140625" style="16" bestFit="1" customWidth="1"/>
    <col min="9990" max="9990" width="14.28515625" style="16" bestFit="1" customWidth="1"/>
    <col min="9991" max="9991" width="53.42578125" style="16" bestFit="1" customWidth="1"/>
    <col min="9992" max="9992" width="22" style="16" bestFit="1" customWidth="1"/>
    <col min="9993" max="10238" width="9.140625" style="16"/>
    <col min="10239" max="10239" width="11.28515625" style="16" customWidth="1"/>
    <col min="10240" max="10240" width="16" style="16" bestFit="1" customWidth="1"/>
    <col min="10241" max="10241" width="10.7109375" style="16" bestFit="1" customWidth="1"/>
    <col min="10242" max="10242" width="44.5703125" style="16" bestFit="1" customWidth="1"/>
    <col min="10243" max="10244" width="37.28515625" style="16" bestFit="1" customWidth="1"/>
    <col min="10245" max="10245" width="44.140625" style="16" bestFit="1" customWidth="1"/>
    <col min="10246" max="10246" width="14.28515625" style="16" bestFit="1" customWidth="1"/>
    <col min="10247" max="10247" width="53.42578125" style="16" bestFit="1" customWidth="1"/>
    <col min="10248" max="10248" width="22" style="16" bestFit="1" customWidth="1"/>
    <col min="10249" max="10494" width="9.140625" style="16"/>
    <col min="10495" max="10495" width="11.28515625" style="16" customWidth="1"/>
    <col min="10496" max="10496" width="16" style="16" bestFit="1" customWidth="1"/>
    <col min="10497" max="10497" width="10.7109375" style="16" bestFit="1" customWidth="1"/>
    <col min="10498" max="10498" width="44.5703125" style="16" bestFit="1" customWidth="1"/>
    <col min="10499" max="10500" width="37.28515625" style="16" bestFit="1" customWidth="1"/>
    <col min="10501" max="10501" width="44.140625" style="16" bestFit="1" customWidth="1"/>
    <col min="10502" max="10502" width="14.28515625" style="16" bestFit="1" customWidth="1"/>
    <col min="10503" max="10503" width="53.42578125" style="16" bestFit="1" customWidth="1"/>
    <col min="10504" max="10504" width="22" style="16" bestFit="1" customWidth="1"/>
    <col min="10505" max="10750" width="9.140625" style="16"/>
    <col min="10751" max="10751" width="11.28515625" style="16" customWidth="1"/>
    <col min="10752" max="10752" width="16" style="16" bestFit="1" customWidth="1"/>
    <col min="10753" max="10753" width="10.7109375" style="16" bestFit="1" customWidth="1"/>
    <col min="10754" max="10754" width="44.5703125" style="16" bestFit="1" customWidth="1"/>
    <col min="10755" max="10756" width="37.28515625" style="16" bestFit="1" customWidth="1"/>
    <col min="10757" max="10757" width="44.140625" style="16" bestFit="1" customWidth="1"/>
    <col min="10758" max="10758" width="14.28515625" style="16" bestFit="1" customWidth="1"/>
    <col min="10759" max="10759" width="53.42578125" style="16" bestFit="1" customWidth="1"/>
    <col min="10760" max="10760" width="22" style="16" bestFit="1" customWidth="1"/>
    <col min="10761" max="11006" width="9.140625" style="16"/>
    <col min="11007" max="11007" width="11.28515625" style="16" customWidth="1"/>
    <col min="11008" max="11008" width="16" style="16" bestFit="1" customWidth="1"/>
    <col min="11009" max="11009" width="10.7109375" style="16" bestFit="1" customWidth="1"/>
    <col min="11010" max="11010" width="44.5703125" style="16" bestFit="1" customWidth="1"/>
    <col min="11011" max="11012" width="37.28515625" style="16" bestFit="1" customWidth="1"/>
    <col min="11013" max="11013" width="44.140625" style="16" bestFit="1" customWidth="1"/>
    <col min="11014" max="11014" width="14.28515625" style="16" bestFit="1" customWidth="1"/>
    <col min="11015" max="11015" width="53.42578125" style="16" bestFit="1" customWidth="1"/>
    <col min="11016" max="11016" width="22" style="16" bestFit="1" customWidth="1"/>
    <col min="11017" max="11262" width="9.140625" style="16"/>
    <col min="11263" max="11263" width="11.28515625" style="16" customWidth="1"/>
    <col min="11264" max="11264" width="16" style="16" bestFit="1" customWidth="1"/>
    <col min="11265" max="11265" width="10.7109375" style="16" bestFit="1" customWidth="1"/>
    <col min="11266" max="11266" width="44.5703125" style="16" bestFit="1" customWidth="1"/>
    <col min="11267" max="11268" width="37.28515625" style="16" bestFit="1" customWidth="1"/>
    <col min="11269" max="11269" width="44.140625" style="16" bestFit="1" customWidth="1"/>
    <col min="11270" max="11270" width="14.28515625" style="16" bestFit="1" customWidth="1"/>
    <col min="11271" max="11271" width="53.42578125" style="16" bestFit="1" customWidth="1"/>
    <col min="11272" max="11272" width="22" style="16" bestFit="1" customWidth="1"/>
    <col min="11273" max="11518" width="9.140625" style="16"/>
    <col min="11519" max="11519" width="11.28515625" style="16" customWidth="1"/>
    <col min="11520" max="11520" width="16" style="16" bestFit="1" customWidth="1"/>
    <col min="11521" max="11521" width="10.7109375" style="16" bestFit="1" customWidth="1"/>
    <col min="11522" max="11522" width="44.5703125" style="16" bestFit="1" customWidth="1"/>
    <col min="11523" max="11524" width="37.28515625" style="16" bestFit="1" customWidth="1"/>
    <col min="11525" max="11525" width="44.140625" style="16" bestFit="1" customWidth="1"/>
    <col min="11526" max="11526" width="14.28515625" style="16" bestFit="1" customWidth="1"/>
    <col min="11527" max="11527" width="53.42578125" style="16" bestFit="1" customWidth="1"/>
    <col min="11528" max="11528" width="22" style="16" bestFit="1" customWidth="1"/>
    <col min="11529" max="11774" width="9.140625" style="16"/>
    <col min="11775" max="11775" width="11.28515625" style="16" customWidth="1"/>
    <col min="11776" max="11776" width="16" style="16" bestFit="1" customWidth="1"/>
    <col min="11777" max="11777" width="10.7109375" style="16" bestFit="1" customWidth="1"/>
    <col min="11778" max="11778" width="44.5703125" style="16" bestFit="1" customWidth="1"/>
    <col min="11779" max="11780" width="37.28515625" style="16" bestFit="1" customWidth="1"/>
    <col min="11781" max="11781" width="44.140625" style="16" bestFit="1" customWidth="1"/>
    <col min="11782" max="11782" width="14.28515625" style="16" bestFit="1" customWidth="1"/>
    <col min="11783" max="11783" width="53.42578125" style="16" bestFit="1" customWidth="1"/>
    <col min="11784" max="11784" width="22" style="16" bestFit="1" customWidth="1"/>
    <col min="11785" max="12030" width="9.140625" style="16"/>
    <col min="12031" max="12031" width="11.28515625" style="16" customWidth="1"/>
    <col min="12032" max="12032" width="16" style="16" bestFit="1" customWidth="1"/>
    <col min="12033" max="12033" width="10.7109375" style="16" bestFit="1" customWidth="1"/>
    <col min="12034" max="12034" width="44.5703125" style="16" bestFit="1" customWidth="1"/>
    <col min="12035" max="12036" width="37.28515625" style="16" bestFit="1" customWidth="1"/>
    <col min="12037" max="12037" width="44.140625" style="16" bestFit="1" customWidth="1"/>
    <col min="12038" max="12038" width="14.28515625" style="16" bestFit="1" customWidth="1"/>
    <col min="12039" max="12039" width="53.42578125" style="16" bestFit="1" customWidth="1"/>
    <col min="12040" max="12040" width="22" style="16" bestFit="1" customWidth="1"/>
    <col min="12041" max="12286" width="9.140625" style="16"/>
    <col min="12287" max="12287" width="11.28515625" style="16" customWidth="1"/>
    <col min="12288" max="12288" width="16" style="16" bestFit="1" customWidth="1"/>
    <col min="12289" max="12289" width="10.7109375" style="16" bestFit="1" customWidth="1"/>
    <col min="12290" max="12290" width="44.5703125" style="16" bestFit="1" customWidth="1"/>
    <col min="12291" max="12292" width="37.28515625" style="16" bestFit="1" customWidth="1"/>
    <col min="12293" max="12293" width="44.140625" style="16" bestFit="1" customWidth="1"/>
    <col min="12294" max="12294" width="14.28515625" style="16" bestFit="1" customWidth="1"/>
    <col min="12295" max="12295" width="53.42578125" style="16" bestFit="1" customWidth="1"/>
    <col min="12296" max="12296" width="22" style="16" bestFit="1" customWidth="1"/>
    <col min="12297" max="12542" width="9.140625" style="16"/>
    <col min="12543" max="12543" width="11.28515625" style="16" customWidth="1"/>
    <col min="12544" max="12544" width="16" style="16" bestFit="1" customWidth="1"/>
    <col min="12545" max="12545" width="10.7109375" style="16" bestFit="1" customWidth="1"/>
    <col min="12546" max="12546" width="44.5703125" style="16" bestFit="1" customWidth="1"/>
    <col min="12547" max="12548" width="37.28515625" style="16" bestFit="1" customWidth="1"/>
    <col min="12549" max="12549" width="44.140625" style="16" bestFit="1" customWidth="1"/>
    <col min="12550" max="12550" width="14.28515625" style="16" bestFit="1" customWidth="1"/>
    <col min="12551" max="12551" width="53.42578125" style="16" bestFit="1" customWidth="1"/>
    <col min="12552" max="12552" width="22" style="16" bestFit="1" customWidth="1"/>
    <col min="12553" max="12798" width="9.140625" style="16"/>
    <col min="12799" max="12799" width="11.28515625" style="16" customWidth="1"/>
    <col min="12800" max="12800" width="16" style="16" bestFit="1" customWidth="1"/>
    <col min="12801" max="12801" width="10.7109375" style="16" bestFit="1" customWidth="1"/>
    <col min="12802" max="12802" width="44.5703125" style="16" bestFit="1" customWidth="1"/>
    <col min="12803" max="12804" width="37.28515625" style="16" bestFit="1" customWidth="1"/>
    <col min="12805" max="12805" width="44.140625" style="16" bestFit="1" customWidth="1"/>
    <col min="12806" max="12806" width="14.28515625" style="16" bestFit="1" customWidth="1"/>
    <col min="12807" max="12807" width="53.42578125" style="16" bestFit="1" customWidth="1"/>
    <col min="12808" max="12808" width="22" style="16" bestFit="1" customWidth="1"/>
    <col min="12809" max="13054" width="9.140625" style="16"/>
    <col min="13055" max="13055" width="11.28515625" style="16" customWidth="1"/>
    <col min="13056" max="13056" width="16" style="16" bestFit="1" customWidth="1"/>
    <col min="13057" max="13057" width="10.7109375" style="16" bestFit="1" customWidth="1"/>
    <col min="13058" max="13058" width="44.5703125" style="16" bestFit="1" customWidth="1"/>
    <col min="13059" max="13060" width="37.28515625" style="16" bestFit="1" customWidth="1"/>
    <col min="13061" max="13061" width="44.140625" style="16" bestFit="1" customWidth="1"/>
    <col min="13062" max="13062" width="14.28515625" style="16" bestFit="1" customWidth="1"/>
    <col min="13063" max="13063" width="53.42578125" style="16" bestFit="1" customWidth="1"/>
    <col min="13064" max="13064" width="22" style="16" bestFit="1" customWidth="1"/>
    <col min="13065" max="13310" width="9.140625" style="16"/>
    <col min="13311" max="13311" width="11.28515625" style="16" customWidth="1"/>
    <col min="13312" max="13312" width="16" style="16" bestFit="1" customWidth="1"/>
    <col min="13313" max="13313" width="10.7109375" style="16" bestFit="1" customWidth="1"/>
    <col min="13314" max="13314" width="44.5703125" style="16" bestFit="1" customWidth="1"/>
    <col min="13315" max="13316" width="37.28515625" style="16" bestFit="1" customWidth="1"/>
    <col min="13317" max="13317" width="44.140625" style="16" bestFit="1" customWidth="1"/>
    <col min="13318" max="13318" width="14.28515625" style="16" bestFit="1" customWidth="1"/>
    <col min="13319" max="13319" width="53.42578125" style="16" bestFit="1" customWidth="1"/>
    <col min="13320" max="13320" width="22" style="16" bestFit="1" customWidth="1"/>
    <col min="13321" max="13566" width="9.140625" style="16"/>
    <col min="13567" max="13567" width="11.28515625" style="16" customWidth="1"/>
    <col min="13568" max="13568" width="16" style="16" bestFit="1" customWidth="1"/>
    <col min="13569" max="13569" width="10.7109375" style="16" bestFit="1" customWidth="1"/>
    <col min="13570" max="13570" width="44.5703125" style="16" bestFit="1" customWidth="1"/>
    <col min="13571" max="13572" width="37.28515625" style="16" bestFit="1" customWidth="1"/>
    <col min="13573" max="13573" width="44.140625" style="16" bestFit="1" customWidth="1"/>
    <col min="13574" max="13574" width="14.28515625" style="16" bestFit="1" customWidth="1"/>
    <col min="13575" max="13575" width="53.42578125" style="16" bestFit="1" customWidth="1"/>
    <col min="13576" max="13576" width="22" style="16" bestFit="1" customWidth="1"/>
    <col min="13577" max="13822" width="9.140625" style="16"/>
    <col min="13823" max="13823" width="11.28515625" style="16" customWidth="1"/>
    <col min="13824" max="13824" width="16" style="16" bestFit="1" customWidth="1"/>
    <col min="13825" max="13825" width="10.7109375" style="16" bestFit="1" customWidth="1"/>
    <col min="13826" max="13826" width="44.5703125" style="16" bestFit="1" customWidth="1"/>
    <col min="13827" max="13828" width="37.28515625" style="16" bestFit="1" customWidth="1"/>
    <col min="13829" max="13829" width="44.140625" style="16" bestFit="1" customWidth="1"/>
    <col min="13830" max="13830" width="14.28515625" style="16" bestFit="1" customWidth="1"/>
    <col min="13831" max="13831" width="53.42578125" style="16" bestFit="1" customWidth="1"/>
    <col min="13832" max="13832" width="22" style="16" bestFit="1" customWidth="1"/>
    <col min="13833" max="14078" width="9.140625" style="16"/>
    <col min="14079" max="14079" width="11.28515625" style="16" customWidth="1"/>
    <col min="14080" max="14080" width="16" style="16" bestFit="1" customWidth="1"/>
    <col min="14081" max="14081" width="10.7109375" style="16" bestFit="1" customWidth="1"/>
    <col min="14082" max="14082" width="44.5703125" style="16" bestFit="1" customWidth="1"/>
    <col min="14083" max="14084" width="37.28515625" style="16" bestFit="1" customWidth="1"/>
    <col min="14085" max="14085" width="44.140625" style="16" bestFit="1" customWidth="1"/>
    <col min="14086" max="14086" width="14.28515625" style="16" bestFit="1" customWidth="1"/>
    <col min="14087" max="14087" width="53.42578125" style="16" bestFit="1" customWidth="1"/>
    <col min="14088" max="14088" width="22" style="16" bestFit="1" customWidth="1"/>
    <col min="14089" max="14334" width="9.140625" style="16"/>
    <col min="14335" max="14335" width="11.28515625" style="16" customWidth="1"/>
    <col min="14336" max="14336" width="16" style="16" bestFit="1" customWidth="1"/>
    <col min="14337" max="14337" width="10.7109375" style="16" bestFit="1" customWidth="1"/>
    <col min="14338" max="14338" width="44.5703125" style="16" bestFit="1" customWidth="1"/>
    <col min="14339" max="14340" width="37.28515625" style="16" bestFit="1" customWidth="1"/>
    <col min="14341" max="14341" width="44.140625" style="16" bestFit="1" customWidth="1"/>
    <col min="14342" max="14342" width="14.28515625" style="16" bestFit="1" customWidth="1"/>
    <col min="14343" max="14343" width="53.42578125" style="16" bestFit="1" customWidth="1"/>
    <col min="14344" max="14344" width="22" style="16" bestFit="1" customWidth="1"/>
    <col min="14345" max="14590" width="9.140625" style="16"/>
    <col min="14591" max="14591" width="11.28515625" style="16" customWidth="1"/>
    <col min="14592" max="14592" width="16" style="16" bestFit="1" customWidth="1"/>
    <col min="14593" max="14593" width="10.7109375" style="16" bestFit="1" customWidth="1"/>
    <col min="14594" max="14594" width="44.5703125" style="16" bestFit="1" customWidth="1"/>
    <col min="14595" max="14596" width="37.28515625" style="16" bestFit="1" customWidth="1"/>
    <col min="14597" max="14597" width="44.140625" style="16" bestFit="1" customWidth="1"/>
    <col min="14598" max="14598" width="14.28515625" style="16" bestFit="1" customWidth="1"/>
    <col min="14599" max="14599" width="53.42578125" style="16" bestFit="1" customWidth="1"/>
    <col min="14600" max="14600" width="22" style="16" bestFit="1" customWidth="1"/>
    <col min="14601" max="14846" width="9.140625" style="16"/>
    <col min="14847" max="14847" width="11.28515625" style="16" customWidth="1"/>
    <col min="14848" max="14848" width="16" style="16" bestFit="1" customWidth="1"/>
    <col min="14849" max="14849" width="10.7109375" style="16" bestFit="1" customWidth="1"/>
    <col min="14850" max="14850" width="44.5703125" style="16" bestFit="1" customWidth="1"/>
    <col min="14851" max="14852" width="37.28515625" style="16" bestFit="1" customWidth="1"/>
    <col min="14853" max="14853" width="44.140625" style="16" bestFit="1" customWidth="1"/>
    <col min="14854" max="14854" width="14.28515625" style="16" bestFit="1" customWidth="1"/>
    <col min="14855" max="14855" width="53.42578125" style="16" bestFit="1" customWidth="1"/>
    <col min="14856" max="14856" width="22" style="16" bestFit="1" customWidth="1"/>
    <col min="14857" max="15102" width="9.140625" style="16"/>
    <col min="15103" max="15103" width="11.28515625" style="16" customWidth="1"/>
    <col min="15104" max="15104" width="16" style="16" bestFit="1" customWidth="1"/>
    <col min="15105" max="15105" width="10.7109375" style="16" bestFit="1" customWidth="1"/>
    <col min="15106" max="15106" width="44.5703125" style="16" bestFit="1" customWidth="1"/>
    <col min="15107" max="15108" width="37.28515625" style="16" bestFit="1" customWidth="1"/>
    <col min="15109" max="15109" width="44.140625" style="16" bestFit="1" customWidth="1"/>
    <col min="15110" max="15110" width="14.28515625" style="16" bestFit="1" customWidth="1"/>
    <col min="15111" max="15111" width="53.42578125" style="16" bestFit="1" customWidth="1"/>
    <col min="15112" max="15112" width="22" style="16" bestFit="1" customWidth="1"/>
    <col min="15113" max="15358" width="9.140625" style="16"/>
    <col min="15359" max="15359" width="11.28515625" style="16" customWidth="1"/>
    <col min="15360" max="15360" width="16" style="16" bestFit="1" customWidth="1"/>
    <col min="15361" max="15361" width="10.7109375" style="16" bestFit="1" customWidth="1"/>
    <col min="15362" max="15362" width="44.5703125" style="16" bestFit="1" customWidth="1"/>
    <col min="15363" max="15364" width="37.28515625" style="16" bestFit="1" customWidth="1"/>
    <col min="15365" max="15365" width="44.140625" style="16" bestFit="1" customWidth="1"/>
    <col min="15366" max="15366" width="14.28515625" style="16" bestFit="1" customWidth="1"/>
    <col min="15367" max="15367" width="53.42578125" style="16" bestFit="1" customWidth="1"/>
    <col min="15368" max="15368" width="22" style="16" bestFit="1" customWidth="1"/>
    <col min="15369" max="15614" width="9.140625" style="16"/>
    <col min="15615" max="15615" width="11.28515625" style="16" customWidth="1"/>
    <col min="15616" max="15616" width="16" style="16" bestFit="1" customWidth="1"/>
    <col min="15617" max="15617" width="10.7109375" style="16" bestFit="1" customWidth="1"/>
    <col min="15618" max="15618" width="44.5703125" style="16" bestFit="1" customWidth="1"/>
    <col min="15619" max="15620" width="37.28515625" style="16" bestFit="1" customWidth="1"/>
    <col min="15621" max="15621" width="44.140625" style="16" bestFit="1" customWidth="1"/>
    <col min="15622" max="15622" width="14.28515625" style="16" bestFit="1" customWidth="1"/>
    <col min="15623" max="15623" width="53.42578125" style="16" bestFit="1" customWidth="1"/>
    <col min="15624" max="15624" width="22" style="16" bestFit="1" customWidth="1"/>
    <col min="15625" max="15870" width="9.140625" style="16"/>
    <col min="15871" max="15871" width="11.28515625" style="16" customWidth="1"/>
    <col min="15872" max="15872" width="16" style="16" bestFit="1" customWidth="1"/>
    <col min="15873" max="15873" width="10.7109375" style="16" bestFit="1" customWidth="1"/>
    <col min="15874" max="15874" width="44.5703125" style="16" bestFit="1" customWidth="1"/>
    <col min="15875" max="15876" width="37.28515625" style="16" bestFit="1" customWidth="1"/>
    <col min="15877" max="15877" width="44.140625" style="16" bestFit="1" customWidth="1"/>
    <col min="15878" max="15878" width="14.28515625" style="16" bestFit="1" customWidth="1"/>
    <col min="15879" max="15879" width="53.42578125" style="16" bestFit="1" customWidth="1"/>
    <col min="15880" max="15880" width="22" style="16" bestFit="1" customWidth="1"/>
    <col min="15881" max="16126" width="9.140625" style="16"/>
    <col min="16127" max="16127" width="11.28515625" style="16" customWidth="1"/>
    <col min="16128" max="16128" width="16" style="16" bestFit="1" customWidth="1"/>
    <col min="16129" max="16129" width="10.7109375" style="16" bestFit="1" customWidth="1"/>
    <col min="16130" max="16130" width="44.5703125" style="16" bestFit="1" customWidth="1"/>
    <col min="16131" max="16132" width="37.28515625" style="16" bestFit="1" customWidth="1"/>
    <col min="16133" max="16133" width="44.140625" style="16" bestFit="1" customWidth="1"/>
    <col min="16134" max="16134" width="14.28515625" style="16" bestFit="1" customWidth="1"/>
    <col min="16135" max="16135" width="53.42578125" style="16" bestFit="1" customWidth="1"/>
    <col min="16136" max="16136" width="22" style="16" bestFit="1" customWidth="1"/>
    <col min="16137" max="16384" width="9.140625" style="16"/>
  </cols>
  <sheetData>
    <row r="1" spans="1:8" ht="80.099999999999994" customHeight="1" x14ac:dyDescent="0.4">
      <c r="A1" s="13"/>
      <c r="B1" s="13"/>
      <c r="C1" s="14">
        <v>2017</v>
      </c>
      <c r="D1" s="13" t="s">
        <v>0</v>
      </c>
    </row>
    <row r="2" spans="1:8" ht="80.099999999999994" customHeight="1" x14ac:dyDescent="0.4">
      <c r="H2" s="137"/>
    </row>
    <row r="3" spans="1:8" ht="80.099999999999994" customHeight="1" x14ac:dyDescent="0.5">
      <c r="B3" s="13" t="s">
        <v>1</v>
      </c>
      <c r="C3" s="14" t="s">
        <v>51</v>
      </c>
      <c r="D3" s="13" t="s">
        <v>52</v>
      </c>
      <c r="E3" s="18" t="s">
        <v>53</v>
      </c>
      <c r="F3" s="18"/>
      <c r="G3" s="19" t="s">
        <v>54</v>
      </c>
      <c r="H3" s="19" t="s">
        <v>55</v>
      </c>
    </row>
    <row r="4" spans="1:8" ht="80.099999999999994" customHeight="1" x14ac:dyDescent="0.4">
      <c r="B4" s="13" t="s">
        <v>5</v>
      </c>
      <c r="C4" s="17" t="s">
        <v>56</v>
      </c>
      <c r="D4" s="16" t="s">
        <v>57</v>
      </c>
      <c r="E4" s="20">
        <v>668552626988.96399</v>
      </c>
      <c r="F4" s="20"/>
      <c r="G4" s="20">
        <v>620173081953.08997</v>
      </c>
      <c r="H4" s="20">
        <f>E4-G4</f>
        <v>48379545035.874023</v>
      </c>
    </row>
    <row r="5" spans="1:8" ht="80.099999999999994" customHeight="1" x14ac:dyDescent="0.4">
      <c r="B5" s="13" t="s">
        <v>7</v>
      </c>
      <c r="C5" s="17" t="s">
        <v>58</v>
      </c>
      <c r="D5" s="16" t="s">
        <v>59</v>
      </c>
      <c r="E5" s="20">
        <v>416486353222.83099</v>
      </c>
      <c r="F5" s="20"/>
      <c r="G5" s="20">
        <v>372882120446.53003</v>
      </c>
      <c r="H5" s="20">
        <f t="shared" ref="H5:H13" si="0">E5-G5</f>
        <v>43604232776.300964</v>
      </c>
    </row>
    <row r="6" spans="1:8" ht="80.099999999999994" customHeight="1" x14ac:dyDescent="0.4">
      <c r="B6" s="13" t="s">
        <v>9</v>
      </c>
      <c r="C6" s="17" t="s">
        <v>60</v>
      </c>
      <c r="D6" s="16" t="s">
        <v>61</v>
      </c>
      <c r="E6" s="20">
        <v>324875574946.86102</v>
      </c>
      <c r="F6" s="20"/>
      <c r="G6" s="20">
        <v>228837783276.5</v>
      </c>
      <c r="H6" s="20">
        <f t="shared" si="0"/>
        <v>96037791670.361023</v>
      </c>
    </row>
    <row r="7" spans="1:8" ht="80.099999999999994" customHeight="1" x14ac:dyDescent="0.4">
      <c r="B7" s="13" t="s">
        <v>11</v>
      </c>
      <c r="C7" s="17" t="s">
        <v>62</v>
      </c>
      <c r="D7" s="16" t="s">
        <v>63</v>
      </c>
      <c r="E7" s="20">
        <v>250185174527.133</v>
      </c>
      <c r="F7" s="20"/>
      <c r="G7" s="20">
        <v>217512372267.10001</v>
      </c>
      <c r="H7" s="20">
        <f t="shared" si="0"/>
        <v>32672802260.03299</v>
      </c>
    </row>
    <row r="8" spans="1:8" ht="80.099999999999994" customHeight="1" x14ac:dyDescent="0.4">
      <c r="B8" s="13" t="s">
        <v>13</v>
      </c>
      <c r="C8" s="17" t="s">
        <v>64</v>
      </c>
      <c r="D8" s="16" t="s">
        <v>65</v>
      </c>
      <c r="E8" s="20">
        <v>195654747403.28101</v>
      </c>
      <c r="F8" s="20"/>
      <c r="G8" s="20">
        <v>162229917155</v>
      </c>
      <c r="H8" s="20">
        <f t="shared" si="0"/>
        <v>33424830248.281006</v>
      </c>
    </row>
    <row r="9" spans="1:8" ht="80.099999999999994" customHeight="1" x14ac:dyDescent="0.4">
      <c r="B9" s="13" t="s">
        <v>14</v>
      </c>
      <c r="C9" s="17" t="s">
        <v>66</v>
      </c>
      <c r="D9" s="16" t="s">
        <v>67</v>
      </c>
      <c r="E9" s="20">
        <v>140030021203.508</v>
      </c>
      <c r="F9" s="20"/>
      <c r="G9" s="20">
        <v>139473361508.42999</v>
      </c>
      <c r="H9" s="20">
        <f t="shared" si="0"/>
        <v>556659695.07800293</v>
      </c>
    </row>
    <row r="10" spans="1:8" ht="80.099999999999994" customHeight="1" x14ac:dyDescent="0.4">
      <c r="B10" s="13" t="s">
        <v>16</v>
      </c>
      <c r="C10" s="17" t="s">
        <v>68</v>
      </c>
      <c r="D10" s="16" t="s">
        <v>69</v>
      </c>
      <c r="E10" s="20">
        <v>107951455772.188</v>
      </c>
      <c r="F10" s="20"/>
      <c r="G10" s="20">
        <v>105588949614</v>
      </c>
      <c r="H10" s="20">
        <f t="shared" si="0"/>
        <v>2362506158.1880035</v>
      </c>
    </row>
    <row r="11" spans="1:8" ht="80.099999999999994" customHeight="1" x14ac:dyDescent="0.4">
      <c r="B11" s="13" t="s">
        <v>18</v>
      </c>
      <c r="C11" s="17" t="s">
        <v>70</v>
      </c>
      <c r="D11" s="16" t="s">
        <v>71</v>
      </c>
      <c r="E11" s="20">
        <v>78701846351.399994</v>
      </c>
      <c r="F11" s="20"/>
      <c r="G11" s="20">
        <v>0</v>
      </c>
      <c r="H11" s="20">
        <f t="shared" si="0"/>
        <v>78701846351.399994</v>
      </c>
    </row>
    <row r="12" spans="1:8" ht="80.099999999999994" customHeight="1" x14ac:dyDescent="0.4">
      <c r="B12" s="13" t="s">
        <v>20</v>
      </c>
      <c r="C12" s="17" t="s">
        <v>72</v>
      </c>
      <c r="D12" s="16" t="s">
        <v>73</v>
      </c>
      <c r="E12" s="20">
        <v>69143491357.675995</v>
      </c>
      <c r="F12" s="20"/>
      <c r="G12" s="20">
        <v>0</v>
      </c>
      <c r="H12" s="20">
        <f t="shared" si="0"/>
        <v>69143491357.675995</v>
      </c>
    </row>
    <row r="13" spans="1:8" ht="80.099999999999994" customHeight="1" x14ac:dyDescent="0.4">
      <c r="B13" s="13" t="s">
        <v>22</v>
      </c>
      <c r="C13" s="17" t="s">
        <v>74</v>
      </c>
      <c r="D13" s="16" t="s">
        <v>75</v>
      </c>
      <c r="E13" s="20">
        <v>63622659968.018997</v>
      </c>
      <c r="F13" s="20"/>
      <c r="G13" s="20">
        <v>45622377301</v>
      </c>
      <c r="H13" s="20">
        <f t="shared" si="0"/>
        <v>18000282667.018997</v>
      </c>
    </row>
    <row r="14" spans="1:8" ht="80.099999999999994" customHeight="1" x14ac:dyDescent="0.4">
      <c r="C14" s="16"/>
      <c r="E14" s="22"/>
      <c r="F14" s="22"/>
      <c r="G14" s="22"/>
      <c r="H14" s="23"/>
    </row>
    <row r="15" spans="1:8" ht="80.099999999999994" customHeight="1" x14ac:dyDescent="0.4"/>
    <row r="16" spans="1:8" ht="80.099999999999994" customHeight="1" x14ac:dyDescent="0.4">
      <c r="C16" s="13">
        <v>2017</v>
      </c>
      <c r="D16" s="13" t="s">
        <v>76</v>
      </c>
      <c r="E16" s="21"/>
      <c r="F16" s="21"/>
    </row>
    <row r="17" spans="2:7" ht="80.099999999999994" customHeight="1" x14ac:dyDescent="0.4">
      <c r="E17" s="21"/>
      <c r="F17" s="21"/>
    </row>
    <row r="18" spans="2:7" ht="80.099999999999994" customHeight="1" x14ac:dyDescent="0.4">
      <c r="B18" s="13" t="s">
        <v>1</v>
      </c>
      <c r="C18" s="13" t="s">
        <v>51</v>
      </c>
      <c r="D18" s="13" t="s">
        <v>77</v>
      </c>
      <c r="E18" s="18" t="s">
        <v>78</v>
      </c>
      <c r="F18" s="18"/>
    </row>
    <row r="19" spans="2:7" ht="80.099999999999994" customHeight="1" x14ac:dyDescent="0.4">
      <c r="B19" s="13" t="s">
        <v>5</v>
      </c>
      <c r="C19" s="14" t="s">
        <v>74</v>
      </c>
      <c r="D19" s="13" t="s">
        <v>75</v>
      </c>
      <c r="E19" s="20">
        <v>383914952222.21503</v>
      </c>
      <c r="F19" s="20"/>
    </row>
    <row r="20" spans="2:7" ht="80.099999999999994" customHeight="1" x14ac:dyDescent="0.4">
      <c r="B20" s="13" t="s">
        <v>7</v>
      </c>
      <c r="C20" s="14" t="s">
        <v>79</v>
      </c>
      <c r="D20" s="13" t="s">
        <v>80</v>
      </c>
      <c r="E20" s="20">
        <v>340198399371.70801</v>
      </c>
      <c r="F20" s="20"/>
    </row>
    <row r="21" spans="2:7" ht="80.099999999999994" customHeight="1" x14ac:dyDescent="0.4">
      <c r="B21" s="13" t="s">
        <v>9</v>
      </c>
      <c r="C21" s="14" t="s">
        <v>62</v>
      </c>
      <c r="D21" s="13" t="s">
        <v>63</v>
      </c>
      <c r="E21" s="20">
        <v>246917404551.62399</v>
      </c>
      <c r="F21" s="20"/>
    </row>
    <row r="22" spans="2:7" ht="80.099999999999994" customHeight="1" x14ac:dyDescent="0.4">
      <c r="B22" s="13" t="s">
        <v>11</v>
      </c>
      <c r="C22" s="14" t="s">
        <v>58</v>
      </c>
      <c r="D22" s="13" t="s">
        <v>59</v>
      </c>
      <c r="E22" s="20">
        <v>184454614016.957</v>
      </c>
      <c r="F22" s="20"/>
      <c r="G22" s="22"/>
    </row>
    <row r="23" spans="2:7" ht="80.099999999999994" customHeight="1" x14ac:dyDescent="0.4">
      <c r="B23" s="13" t="s">
        <v>13</v>
      </c>
      <c r="C23" s="14" t="s">
        <v>56</v>
      </c>
      <c r="D23" s="13" t="s">
        <v>57</v>
      </c>
      <c r="E23" s="20">
        <v>103561209026.564</v>
      </c>
      <c r="F23" s="20"/>
      <c r="G23" s="22"/>
    </row>
    <row r="24" spans="2:7" ht="80.099999999999994" customHeight="1" x14ac:dyDescent="0.4">
      <c r="B24" s="13" t="s">
        <v>14</v>
      </c>
      <c r="C24" s="14" t="s">
        <v>64</v>
      </c>
      <c r="D24" s="13" t="s">
        <v>65</v>
      </c>
      <c r="E24" s="20">
        <v>95850237494.636993</v>
      </c>
      <c r="F24" s="20"/>
      <c r="G24" s="22"/>
    </row>
    <row r="25" spans="2:7" ht="80.099999999999994" customHeight="1" x14ac:dyDescent="0.4">
      <c r="B25" s="13" t="s">
        <v>16</v>
      </c>
      <c r="C25" s="14" t="s">
        <v>81</v>
      </c>
      <c r="D25" s="13" t="s">
        <v>82</v>
      </c>
      <c r="E25" s="20">
        <v>95463359979.126999</v>
      </c>
      <c r="F25" s="20"/>
      <c r="G25" s="22"/>
    </row>
    <row r="26" spans="2:7" ht="80.099999999999994" customHeight="1" x14ac:dyDescent="0.4">
      <c r="B26" s="13" t="s">
        <v>18</v>
      </c>
      <c r="C26" s="14" t="s">
        <v>83</v>
      </c>
      <c r="D26" s="13" t="s">
        <v>84</v>
      </c>
      <c r="E26" s="20">
        <v>94418131012.970993</v>
      </c>
      <c r="F26" s="20"/>
      <c r="G26" s="22"/>
    </row>
    <row r="27" spans="2:7" ht="80.099999999999994" customHeight="1" x14ac:dyDescent="0.4">
      <c r="B27" s="13" t="s">
        <v>20</v>
      </c>
      <c r="C27" s="14" t="s">
        <v>85</v>
      </c>
      <c r="D27" s="13" t="s">
        <v>86</v>
      </c>
      <c r="E27" s="20">
        <v>80292649780.266006</v>
      </c>
      <c r="F27" s="20"/>
      <c r="G27" s="22"/>
    </row>
    <row r="28" spans="2:7" ht="80.099999999999994" customHeight="1" x14ac:dyDescent="0.4">
      <c r="B28" s="13" t="s">
        <v>22</v>
      </c>
      <c r="C28" s="14" t="s">
        <v>87</v>
      </c>
      <c r="D28" s="13" t="s">
        <v>88</v>
      </c>
      <c r="E28" s="20">
        <v>54212505306</v>
      </c>
      <c r="F28" s="20"/>
      <c r="G28" s="22"/>
    </row>
    <row r="29" spans="2:7" ht="60" customHeight="1" x14ac:dyDescent="0.4">
      <c r="C29" s="16"/>
      <c r="E29" s="21"/>
      <c r="F29" s="21"/>
    </row>
    <row r="30" spans="2:7" ht="60" customHeight="1" x14ac:dyDescent="0.4">
      <c r="C30" s="16"/>
      <c r="E30" s="21"/>
      <c r="F30" s="21"/>
    </row>
    <row r="31" spans="2:7" ht="60" customHeight="1" x14ac:dyDescent="0.4">
      <c r="C31" s="16"/>
      <c r="E31" s="21"/>
      <c r="F31" s="21"/>
    </row>
    <row r="32" spans="2:7" ht="60" customHeight="1" x14ac:dyDescent="0.4">
      <c r="C32" s="16"/>
      <c r="E32" s="21"/>
      <c r="F32" s="21"/>
    </row>
    <row r="33" spans="3:6" ht="60" customHeight="1" x14ac:dyDescent="0.4">
      <c r="C33" s="16"/>
      <c r="E33" s="21"/>
      <c r="F33" s="21"/>
    </row>
    <row r="34" spans="3:6" ht="60" customHeight="1" x14ac:dyDescent="0.4">
      <c r="C34" s="16"/>
      <c r="E34" s="21"/>
      <c r="F34" s="21"/>
    </row>
    <row r="35" spans="3:6" ht="60" customHeight="1" x14ac:dyDescent="0.4">
      <c r="C35" s="16"/>
      <c r="E35" s="21"/>
      <c r="F35" s="21"/>
    </row>
    <row r="36" spans="3:6" ht="60" customHeight="1" x14ac:dyDescent="0.4">
      <c r="C36" s="16"/>
      <c r="E36" s="21"/>
      <c r="F36" s="21"/>
    </row>
    <row r="37" spans="3:6" ht="60" customHeight="1" x14ac:dyDescent="0.4">
      <c r="C37" s="16"/>
      <c r="E37" s="21"/>
      <c r="F37" s="21"/>
    </row>
    <row r="38" spans="3:6" ht="60" customHeight="1" x14ac:dyDescent="0.4">
      <c r="C38" s="16"/>
      <c r="E38" s="21"/>
      <c r="F38" s="21"/>
    </row>
    <row r="39" spans="3:6" ht="60" customHeight="1" x14ac:dyDescent="0.4">
      <c r="E39" s="16"/>
      <c r="F39" s="16"/>
    </row>
  </sheetData>
  <pageMargins left="0.25" right="0.25" top="0.25" bottom="0.25" header="0.3" footer="0.3"/>
  <pageSetup scale="32" orientation="portrait" r:id="rId1"/>
  <headerFooter>
    <oddHeader>&amp;C&amp;22 &amp;26 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65"/>
  <sheetViews>
    <sheetView zoomScale="91" zoomScaleNormal="91" workbookViewId="0">
      <selection activeCell="K6" sqref="K6"/>
    </sheetView>
  </sheetViews>
  <sheetFormatPr defaultRowHeight="45" customHeight="1" x14ac:dyDescent="0.25"/>
  <cols>
    <col min="1" max="1" width="7.85546875" style="45" customWidth="1"/>
    <col min="2" max="2" width="14" style="48" bestFit="1" customWidth="1"/>
    <col min="3" max="3" width="17.140625" style="26" bestFit="1" customWidth="1"/>
    <col min="4" max="4" width="19.7109375" style="26" bestFit="1" customWidth="1"/>
    <col min="5" max="5" width="16.140625" style="46" bestFit="1" customWidth="1"/>
    <col min="6" max="7" width="17.85546875" style="26" bestFit="1" customWidth="1"/>
    <col min="8" max="8" width="16.140625" style="26" bestFit="1" customWidth="1"/>
    <col min="9" max="9" width="16.140625" style="25" bestFit="1" customWidth="1"/>
    <col min="10" max="10" width="13.42578125" style="26" bestFit="1" customWidth="1"/>
    <col min="11" max="11" width="19.5703125" style="26" bestFit="1" customWidth="1"/>
    <col min="12" max="12" width="13.42578125" style="26" bestFit="1" customWidth="1"/>
    <col min="13" max="13" width="13.42578125" style="27" bestFit="1" customWidth="1"/>
    <col min="14" max="14" width="19.5703125" style="28" bestFit="1" customWidth="1"/>
    <col min="15" max="17" width="21.5703125" style="29" bestFit="1" customWidth="1"/>
    <col min="18" max="70" width="9.140625" style="29"/>
    <col min="71" max="255" width="9.140625" style="30"/>
    <col min="256" max="256" width="8.28515625" style="30" bestFit="1" customWidth="1"/>
    <col min="257" max="257" width="7.28515625" style="30" bestFit="1" customWidth="1"/>
    <col min="258" max="258" width="19" style="30" bestFit="1" customWidth="1"/>
    <col min="259" max="260" width="20.42578125" style="30" customWidth="1"/>
    <col min="261" max="261" width="21.28515625" style="30" customWidth="1"/>
    <col min="262" max="262" width="23.85546875" style="30" customWidth="1"/>
    <col min="263" max="263" width="20.5703125" style="30" customWidth="1"/>
    <col min="264" max="264" width="16.140625" style="30" bestFit="1" customWidth="1"/>
    <col min="265" max="265" width="18.140625" style="30" customWidth="1"/>
    <col min="266" max="266" width="15.85546875" style="30" customWidth="1"/>
    <col min="267" max="267" width="16" style="30" customWidth="1"/>
    <col min="268" max="268" width="18.140625" style="30" customWidth="1"/>
    <col min="269" max="269" width="18.140625" style="30" bestFit="1" customWidth="1"/>
    <col min="270" max="511" width="9.140625" style="30"/>
    <col min="512" max="512" width="8.28515625" style="30" bestFit="1" customWidth="1"/>
    <col min="513" max="513" width="7.28515625" style="30" bestFit="1" customWidth="1"/>
    <col min="514" max="514" width="19" style="30" bestFit="1" customWidth="1"/>
    <col min="515" max="516" width="20.42578125" style="30" customWidth="1"/>
    <col min="517" max="517" width="21.28515625" style="30" customWidth="1"/>
    <col min="518" max="518" width="23.85546875" style="30" customWidth="1"/>
    <col min="519" max="519" width="20.5703125" style="30" customWidth="1"/>
    <col min="520" max="520" width="16.140625" style="30" bestFit="1" customWidth="1"/>
    <col min="521" max="521" width="18.140625" style="30" customWidth="1"/>
    <col min="522" max="522" width="15.85546875" style="30" customWidth="1"/>
    <col min="523" max="523" width="16" style="30" customWidth="1"/>
    <col min="524" max="524" width="18.140625" style="30" customWidth="1"/>
    <col min="525" max="525" width="18.140625" style="30" bestFit="1" customWidth="1"/>
    <col min="526" max="767" width="9.140625" style="30"/>
    <col min="768" max="768" width="8.28515625" style="30" bestFit="1" customWidth="1"/>
    <col min="769" max="769" width="7.28515625" style="30" bestFit="1" customWidth="1"/>
    <col min="770" max="770" width="19" style="30" bestFit="1" customWidth="1"/>
    <col min="771" max="772" width="20.42578125" style="30" customWidth="1"/>
    <col min="773" max="773" width="21.28515625" style="30" customWidth="1"/>
    <col min="774" max="774" width="23.85546875" style="30" customWidth="1"/>
    <col min="775" max="775" width="20.5703125" style="30" customWidth="1"/>
    <col min="776" max="776" width="16.140625" style="30" bestFit="1" customWidth="1"/>
    <col min="777" max="777" width="18.140625" style="30" customWidth="1"/>
    <col min="778" max="778" width="15.85546875" style="30" customWidth="1"/>
    <col min="779" max="779" width="16" style="30" customWidth="1"/>
    <col min="780" max="780" width="18.140625" style="30" customWidth="1"/>
    <col min="781" max="781" width="18.140625" style="30" bestFit="1" customWidth="1"/>
    <col min="782" max="1023" width="9.140625" style="30"/>
    <col min="1024" max="1024" width="8.28515625" style="30" bestFit="1" customWidth="1"/>
    <col min="1025" max="1025" width="7.28515625" style="30" bestFit="1" customWidth="1"/>
    <col min="1026" max="1026" width="19" style="30" bestFit="1" customWidth="1"/>
    <col min="1027" max="1028" width="20.42578125" style="30" customWidth="1"/>
    <col min="1029" max="1029" width="21.28515625" style="30" customWidth="1"/>
    <col min="1030" max="1030" width="23.85546875" style="30" customWidth="1"/>
    <col min="1031" max="1031" width="20.5703125" style="30" customWidth="1"/>
    <col min="1032" max="1032" width="16.140625" style="30" bestFit="1" customWidth="1"/>
    <col min="1033" max="1033" width="18.140625" style="30" customWidth="1"/>
    <col min="1034" max="1034" width="15.85546875" style="30" customWidth="1"/>
    <col min="1035" max="1035" width="16" style="30" customWidth="1"/>
    <col min="1036" max="1036" width="18.140625" style="30" customWidth="1"/>
    <col min="1037" max="1037" width="18.140625" style="30" bestFit="1" customWidth="1"/>
    <col min="1038" max="1279" width="9.140625" style="30"/>
    <col min="1280" max="1280" width="8.28515625" style="30" bestFit="1" customWidth="1"/>
    <col min="1281" max="1281" width="7.28515625" style="30" bestFit="1" customWidth="1"/>
    <col min="1282" max="1282" width="19" style="30" bestFit="1" customWidth="1"/>
    <col min="1283" max="1284" width="20.42578125" style="30" customWidth="1"/>
    <col min="1285" max="1285" width="21.28515625" style="30" customWidth="1"/>
    <col min="1286" max="1286" width="23.85546875" style="30" customWidth="1"/>
    <col min="1287" max="1287" width="20.5703125" style="30" customWidth="1"/>
    <col min="1288" max="1288" width="16.140625" style="30" bestFit="1" customWidth="1"/>
    <col min="1289" max="1289" width="18.140625" style="30" customWidth="1"/>
    <col min="1290" max="1290" width="15.85546875" style="30" customWidth="1"/>
    <col min="1291" max="1291" width="16" style="30" customWidth="1"/>
    <col min="1292" max="1292" width="18.140625" style="30" customWidth="1"/>
    <col min="1293" max="1293" width="18.140625" style="30" bestFit="1" customWidth="1"/>
    <col min="1294" max="1535" width="9.140625" style="30"/>
    <col min="1536" max="1536" width="8.28515625" style="30" bestFit="1" customWidth="1"/>
    <col min="1537" max="1537" width="7.28515625" style="30" bestFit="1" customWidth="1"/>
    <col min="1538" max="1538" width="19" style="30" bestFit="1" customWidth="1"/>
    <col min="1539" max="1540" width="20.42578125" style="30" customWidth="1"/>
    <col min="1541" max="1541" width="21.28515625" style="30" customWidth="1"/>
    <col min="1542" max="1542" width="23.85546875" style="30" customWidth="1"/>
    <col min="1543" max="1543" width="20.5703125" style="30" customWidth="1"/>
    <col min="1544" max="1544" width="16.140625" style="30" bestFit="1" customWidth="1"/>
    <col min="1545" max="1545" width="18.140625" style="30" customWidth="1"/>
    <col min="1546" max="1546" width="15.85546875" style="30" customWidth="1"/>
    <col min="1547" max="1547" width="16" style="30" customWidth="1"/>
    <col min="1548" max="1548" width="18.140625" style="30" customWidth="1"/>
    <col min="1549" max="1549" width="18.140625" style="30" bestFit="1" customWidth="1"/>
    <col min="1550" max="1791" width="9.140625" style="30"/>
    <col min="1792" max="1792" width="8.28515625" style="30" bestFit="1" customWidth="1"/>
    <col min="1793" max="1793" width="7.28515625" style="30" bestFit="1" customWidth="1"/>
    <col min="1794" max="1794" width="19" style="30" bestFit="1" customWidth="1"/>
    <col min="1795" max="1796" width="20.42578125" style="30" customWidth="1"/>
    <col min="1797" max="1797" width="21.28515625" style="30" customWidth="1"/>
    <col min="1798" max="1798" width="23.85546875" style="30" customWidth="1"/>
    <col min="1799" max="1799" width="20.5703125" style="30" customWidth="1"/>
    <col min="1800" max="1800" width="16.140625" style="30" bestFit="1" customWidth="1"/>
    <col min="1801" max="1801" width="18.140625" style="30" customWidth="1"/>
    <col min="1802" max="1802" width="15.85546875" style="30" customWidth="1"/>
    <col min="1803" max="1803" width="16" style="30" customWidth="1"/>
    <col min="1804" max="1804" width="18.140625" style="30" customWidth="1"/>
    <col min="1805" max="1805" width="18.140625" style="30" bestFit="1" customWidth="1"/>
    <col min="1806" max="2047" width="9.140625" style="30"/>
    <col min="2048" max="2048" width="8.28515625" style="30" bestFit="1" customWidth="1"/>
    <col min="2049" max="2049" width="7.28515625" style="30" bestFit="1" customWidth="1"/>
    <col min="2050" max="2050" width="19" style="30" bestFit="1" customWidth="1"/>
    <col min="2051" max="2052" width="20.42578125" style="30" customWidth="1"/>
    <col min="2053" max="2053" width="21.28515625" style="30" customWidth="1"/>
    <col min="2054" max="2054" width="23.85546875" style="30" customWidth="1"/>
    <col min="2055" max="2055" width="20.5703125" style="30" customWidth="1"/>
    <col min="2056" max="2056" width="16.140625" style="30" bestFit="1" customWidth="1"/>
    <col min="2057" max="2057" width="18.140625" style="30" customWidth="1"/>
    <col min="2058" max="2058" width="15.85546875" style="30" customWidth="1"/>
    <col min="2059" max="2059" width="16" style="30" customWidth="1"/>
    <col min="2060" max="2060" width="18.140625" style="30" customWidth="1"/>
    <col min="2061" max="2061" width="18.140625" style="30" bestFit="1" customWidth="1"/>
    <col min="2062" max="2303" width="9.140625" style="30"/>
    <col min="2304" max="2304" width="8.28515625" style="30" bestFit="1" customWidth="1"/>
    <col min="2305" max="2305" width="7.28515625" style="30" bestFit="1" customWidth="1"/>
    <col min="2306" max="2306" width="19" style="30" bestFit="1" customWidth="1"/>
    <col min="2307" max="2308" width="20.42578125" style="30" customWidth="1"/>
    <col min="2309" max="2309" width="21.28515625" style="30" customWidth="1"/>
    <col min="2310" max="2310" width="23.85546875" style="30" customWidth="1"/>
    <col min="2311" max="2311" width="20.5703125" style="30" customWidth="1"/>
    <col min="2312" max="2312" width="16.140625" style="30" bestFit="1" customWidth="1"/>
    <col min="2313" max="2313" width="18.140625" style="30" customWidth="1"/>
    <col min="2314" max="2314" width="15.85546875" style="30" customWidth="1"/>
    <col min="2315" max="2315" width="16" style="30" customWidth="1"/>
    <col min="2316" max="2316" width="18.140625" style="30" customWidth="1"/>
    <col min="2317" max="2317" width="18.140625" style="30" bestFit="1" customWidth="1"/>
    <col min="2318" max="2559" width="9.140625" style="30"/>
    <col min="2560" max="2560" width="8.28515625" style="30" bestFit="1" customWidth="1"/>
    <col min="2561" max="2561" width="7.28515625" style="30" bestFit="1" customWidth="1"/>
    <col min="2562" max="2562" width="19" style="30" bestFit="1" customWidth="1"/>
    <col min="2563" max="2564" width="20.42578125" style="30" customWidth="1"/>
    <col min="2565" max="2565" width="21.28515625" style="30" customWidth="1"/>
    <col min="2566" max="2566" width="23.85546875" style="30" customWidth="1"/>
    <col min="2567" max="2567" width="20.5703125" style="30" customWidth="1"/>
    <col min="2568" max="2568" width="16.140625" style="30" bestFit="1" customWidth="1"/>
    <col min="2569" max="2569" width="18.140625" style="30" customWidth="1"/>
    <col min="2570" max="2570" width="15.85546875" style="30" customWidth="1"/>
    <col min="2571" max="2571" width="16" style="30" customWidth="1"/>
    <col min="2572" max="2572" width="18.140625" style="30" customWidth="1"/>
    <col min="2573" max="2573" width="18.140625" style="30" bestFit="1" customWidth="1"/>
    <col min="2574" max="2815" width="9.140625" style="30"/>
    <col min="2816" max="2816" width="8.28515625" style="30" bestFit="1" customWidth="1"/>
    <col min="2817" max="2817" width="7.28515625" style="30" bestFit="1" customWidth="1"/>
    <col min="2818" max="2818" width="19" style="30" bestFit="1" customWidth="1"/>
    <col min="2819" max="2820" width="20.42578125" style="30" customWidth="1"/>
    <col min="2821" max="2821" width="21.28515625" style="30" customWidth="1"/>
    <col min="2822" max="2822" width="23.85546875" style="30" customWidth="1"/>
    <col min="2823" max="2823" width="20.5703125" style="30" customWidth="1"/>
    <col min="2824" max="2824" width="16.140625" style="30" bestFit="1" customWidth="1"/>
    <col min="2825" max="2825" width="18.140625" style="30" customWidth="1"/>
    <col min="2826" max="2826" width="15.85546875" style="30" customWidth="1"/>
    <col min="2827" max="2827" width="16" style="30" customWidth="1"/>
    <col min="2828" max="2828" width="18.140625" style="30" customWidth="1"/>
    <col min="2829" max="2829" width="18.140625" style="30" bestFit="1" customWidth="1"/>
    <col min="2830" max="3071" width="9.140625" style="30"/>
    <col min="3072" max="3072" width="8.28515625" style="30" bestFit="1" customWidth="1"/>
    <col min="3073" max="3073" width="7.28515625" style="30" bestFit="1" customWidth="1"/>
    <col min="3074" max="3074" width="19" style="30" bestFit="1" customWidth="1"/>
    <col min="3075" max="3076" width="20.42578125" style="30" customWidth="1"/>
    <col min="3077" max="3077" width="21.28515625" style="30" customWidth="1"/>
    <col min="3078" max="3078" width="23.85546875" style="30" customWidth="1"/>
    <col min="3079" max="3079" width="20.5703125" style="30" customWidth="1"/>
    <col min="3080" max="3080" width="16.140625" style="30" bestFit="1" customWidth="1"/>
    <col min="3081" max="3081" width="18.140625" style="30" customWidth="1"/>
    <col min="3082" max="3082" width="15.85546875" style="30" customWidth="1"/>
    <col min="3083" max="3083" width="16" style="30" customWidth="1"/>
    <col min="3084" max="3084" width="18.140625" style="30" customWidth="1"/>
    <col min="3085" max="3085" width="18.140625" style="30" bestFit="1" customWidth="1"/>
    <col min="3086" max="3327" width="9.140625" style="30"/>
    <col min="3328" max="3328" width="8.28515625" style="30" bestFit="1" customWidth="1"/>
    <col min="3329" max="3329" width="7.28515625" style="30" bestFit="1" customWidth="1"/>
    <col min="3330" max="3330" width="19" style="30" bestFit="1" customWidth="1"/>
    <col min="3331" max="3332" width="20.42578125" style="30" customWidth="1"/>
    <col min="3333" max="3333" width="21.28515625" style="30" customWidth="1"/>
    <col min="3334" max="3334" width="23.85546875" style="30" customWidth="1"/>
    <col min="3335" max="3335" width="20.5703125" style="30" customWidth="1"/>
    <col min="3336" max="3336" width="16.140625" style="30" bestFit="1" customWidth="1"/>
    <col min="3337" max="3337" width="18.140625" style="30" customWidth="1"/>
    <col min="3338" max="3338" width="15.85546875" style="30" customWidth="1"/>
    <col min="3339" max="3339" width="16" style="30" customWidth="1"/>
    <col min="3340" max="3340" width="18.140625" style="30" customWidth="1"/>
    <col min="3341" max="3341" width="18.140625" style="30" bestFit="1" customWidth="1"/>
    <col min="3342" max="3583" width="9.140625" style="30"/>
    <col min="3584" max="3584" width="8.28515625" style="30" bestFit="1" customWidth="1"/>
    <col min="3585" max="3585" width="7.28515625" style="30" bestFit="1" customWidth="1"/>
    <col min="3586" max="3586" width="19" style="30" bestFit="1" customWidth="1"/>
    <col min="3587" max="3588" width="20.42578125" style="30" customWidth="1"/>
    <col min="3589" max="3589" width="21.28515625" style="30" customWidth="1"/>
    <col min="3590" max="3590" width="23.85546875" style="30" customWidth="1"/>
    <col min="3591" max="3591" width="20.5703125" style="30" customWidth="1"/>
    <col min="3592" max="3592" width="16.140625" style="30" bestFit="1" customWidth="1"/>
    <col min="3593" max="3593" width="18.140625" style="30" customWidth="1"/>
    <col min="3594" max="3594" width="15.85546875" style="30" customWidth="1"/>
    <col min="3595" max="3595" width="16" style="30" customWidth="1"/>
    <col min="3596" max="3596" width="18.140625" style="30" customWidth="1"/>
    <col min="3597" max="3597" width="18.140625" style="30" bestFit="1" customWidth="1"/>
    <col min="3598" max="3839" width="9.140625" style="30"/>
    <col min="3840" max="3840" width="8.28515625" style="30" bestFit="1" customWidth="1"/>
    <col min="3841" max="3841" width="7.28515625" style="30" bestFit="1" customWidth="1"/>
    <col min="3842" max="3842" width="19" style="30" bestFit="1" customWidth="1"/>
    <col min="3843" max="3844" width="20.42578125" style="30" customWidth="1"/>
    <col min="3845" max="3845" width="21.28515625" style="30" customWidth="1"/>
    <col min="3846" max="3846" width="23.85546875" style="30" customWidth="1"/>
    <col min="3847" max="3847" width="20.5703125" style="30" customWidth="1"/>
    <col min="3848" max="3848" width="16.140625" style="30" bestFit="1" customWidth="1"/>
    <col min="3849" max="3849" width="18.140625" style="30" customWidth="1"/>
    <col min="3850" max="3850" width="15.85546875" style="30" customWidth="1"/>
    <col min="3851" max="3851" width="16" style="30" customWidth="1"/>
    <col min="3852" max="3852" width="18.140625" style="30" customWidth="1"/>
    <col min="3853" max="3853" width="18.140625" style="30" bestFit="1" customWidth="1"/>
    <col min="3854" max="4095" width="9.140625" style="30"/>
    <col min="4096" max="4096" width="8.28515625" style="30" bestFit="1" customWidth="1"/>
    <col min="4097" max="4097" width="7.28515625" style="30" bestFit="1" customWidth="1"/>
    <col min="4098" max="4098" width="19" style="30" bestFit="1" customWidth="1"/>
    <col min="4099" max="4100" width="20.42578125" style="30" customWidth="1"/>
    <col min="4101" max="4101" width="21.28515625" style="30" customWidth="1"/>
    <col min="4102" max="4102" width="23.85546875" style="30" customWidth="1"/>
    <col min="4103" max="4103" width="20.5703125" style="30" customWidth="1"/>
    <col min="4104" max="4104" width="16.140625" style="30" bestFit="1" customWidth="1"/>
    <col min="4105" max="4105" width="18.140625" style="30" customWidth="1"/>
    <col min="4106" max="4106" width="15.85546875" style="30" customWidth="1"/>
    <col min="4107" max="4107" width="16" style="30" customWidth="1"/>
    <col min="4108" max="4108" width="18.140625" style="30" customWidth="1"/>
    <col min="4109" max="4109" width="18.140625" style="30" bestFit="1" customWidth="1"/>
    <col min="4110" max="4351" width="9.140625" style="30"/>
    <col min="4352" max="4352" width="8.28515625" style="30" bestFit="1" customWidth="1"/>
    <col min="4353" max="4353" width="7.28515625" style="30" bestFit="1" customWidth="1"/>
    <col min="4354" max="4354" width="19" style="30" bestFit="1" customWidth="1"/>
    <col min="4355" max="4356" width="20.42578125" style="30" customWidth="1"/>
    <col min="4357" max="4357" width="21.28515625" style="30" customWidth="1"/>
    <col min="4358" max="4358" width="23.85546875" style="30" customWidth="1"/>
    <col min="4359" max="4359" width="20.5703125" style="30" customWidth="1"/>
    <col min="4360" max="4360" width="16.140625" style="30" bestFit="1" customWidth="1"/>
    <col min="4361" max="4361" width="18.140625" style="30" customWidth="1"/>
    <col min="4362" max="4362" width="15.85546875" style="30" customWidth="1"/>
    <col min="4363" max="4363" width="16" style="30" customWidth="1"/>
    <col min="4364" max="4364" width="18.140625" style="30" customWidth="1"/>
    <col min="4365" max="4365" width="18.140625" style="30" bestFit="1" customWidth="1"/>
    <col min="4366" max="4607" width="9.140625" style="30"/>
    <col min="4608" max="4608" width="8.28515625" style="30" bestFit="1" customWidth="1"/>
    <col min="4609" max="4609" width="7.28515625" style="30" bestFit="1" customWidth="1"/>
    <col min="4610" max="4610" width="19" style="30" bestFit="1" customWidth="1"/>
    <col min="4611" max="4612" width="20.42578125" style="30" customWidth="1"/>
    <col min="4613" max="4613" width="21.28515625" style="30" customWidth="1"/>
    <col min="4614" max="4614" width="23.85546875" style="30" customWidth="1"/>
    <col min="4615" max="4615" width="20.5703125" style="30" customWidth="1"/>
    <col min="4616" max="4616" width="16.140625" style="30" bestFit="1" customWidth="1"/>
    <col min="4617" max="4617" width="18.140625" style="30" customWidth="1"/>
    <col min="4618" max="4618" width="15.85546875" style="30" customWidth="1"/>
    <col min="4619" max="4619" width="16" style="30" customWidth="1"/>
    <col min="4620" max="4620" width="18.140625" style="30" customWidth="1"/>
    <col min="4621" max="4621" width="18.140625" style="30" bestFit="1" customWidth="1"/>
    <col min="4622" max="4863" width="9.140625" style="30"/>
    <col min="4864" max="4864" width="8.28515625" style="30" bestFit="1" customWidth="1"/>
    <col min="4865" max="4865" width="7.28515625" style="30" bestFit="1" customWidth="1"/>
    <col min="4866" max="4866" width="19" style="30" bestFit="1" customWidth="1"/>
    <col min="4867" max="4868" width="20.42578125" style="30" customWidth="1"/>
    <col min="4869" max="4869" width="21.28515625" style="30" customWidth="1"/>
    <col min="4870" max="4870" width="23.85546875" style="30" customWidth="1"/>
    <col min="4871" max="4871" width="20.5703125" style="30" customWidth="1"/>
    <col min="4872" max="4872" width="16.140625" style="30" bestFit="1" customWidth="1"/>
    <col min="4873" max="4873" width="18.140625" style="30" customWidth="1"/>
    <col min="4874" max="4874" width="15.85546875" style="30" customWidth="1"/>
    <col min="4875" max="4875" width="16" style="30" customWidth="1"/>
    <col min="4876" max="4876" width="18.140625" style="30" customWidth="1"/>
    <col min="4877" max="4877" width="18.140625" style="30" bestFit="1" customWidth="1"/>
    <col min="4878" max="5119" width="9.140625" style="30"/>
    <col min="5120" max="5120" width="8.28515625" style="30" bestFit="1" customWidth="1"/>
    <col min="5121" max="5121" width="7.28515625" style="30" bestFit="1" customWidth="1"/>
    <col min="5122" max="5122" width="19" style="30" bestFit="1" customWidth="1"/>
    <col min="5123" max="5124" width="20.42578125" style="30" customWidth="1"/>
    <col min="5125" max="5125" width="21.28515625" style="30" customWidth="1"/>
    <col min="5126" max="5126" width="23.85546875" style="30" customWidth="1"/>
    <col min="5127" max="5127" width="20.5703125" style="30" customWidth="1"/>
    <col min="5128" max="5128" width="16.140625" style="30" bestFit="1" customWidth="1"/>
    <col min="5129" max="5129" width="18.140625" style="30" customWidth="1"/>
    <col min="5130" max="5130" width="15.85546875" style="30" customWidth="1"/>
    <col min="5131" max="5131" width="16" style="30" customWidth="1"/>
    <col min="5132" max="5132" width="18.140625" style="30" customWidth="1"/>
    <col min="5133" max="5133" width="18.140625" style="30" bestFit="1" customWidth="1"/>
    <col min="5134" max="5375" width="9.140625" style="30"/>
    <col min="5376" max="5376" width="8.28515625" style="30" bestFit="1" customWidth="1"/>
    <col min="5377" max="5377" width="7.28515625" style="30" bestFit="1" customWidth="1"/>
    <col min="5378" max="5378" width="19" style="30" bestFit="1" customWidth="1"/>
    <col min="5379" max="5380" width="20.42578125" style="30" customWidth="1"/>
    <col min="5381" max="5381" width="21.28515625" style="30" customWidth="1"/>
    <col min="5382" max="5382" width="23.85546875" style="30" customWidth="1"/>
    <col min="5383" max="5383" width="20.5703125" style="30" customWidth="1"/>
    <col min="5384" max="5384" width="16.140625" style="30" bestFit="1" customWidth="1"/>
    <col min="5385" max="5385" width="18.140625" style="30" customWidth="1"/>
    <col min="5386" max="5386" width="15.85546875" style="30" customWidth="1"/>
    <col min="5387" max="5387" width="16" style="30" customWidth="1"/>
    <col min="5388" max="5388" width="18.140625" style="30" customWidth="1"/>
    <col min="5389" max="5389" width="18.140625" style="30" bestFit="1" customWidth="1"/>
    <col min="5390" max="5631" width="9.140625" style="30"/>
    <col min="5632" max="5632" width="8.28515625" style="30" bestFit="1" customWidth="1"/>
    <col min="5633" max="5633" width="7.28515625" style="30" bestFit="1" customWidth="1"/>
    <col min="5634" max="5634" width="19" style="30" bestFit="1" customWidth="1"/>
    <col min="5635" max="5636" width="20.42578125" style="30" customWidth="1"/>
    <col min="5637" max="5637" width="21.28515625" style="30" customWidth="1"/>
    <col min="5638" max="5638" width="23.85546875" style="30" customWidth="1"/>
    <col min="5639" max="5639" width="20.5703125" style="30" customWidth="1"/>
    <col min="5640" max="5640" width="16.140625" style="30" bestFit="1" customWidth="1"/>
    <col min="5641" max="5641" width="18.140625" style="30" customWidth="1"/>
    <col min="5642" max="5642" width="15.85546875" style="30" customWidth="1"/>
    <col min="5643" max="5643" width="16" style="30" customWidth="1"/>
    <col min="5644" max="5644" width="18.140625" style="30" customWidth="1"/>
    <col min="5645" max="5645" width="18.140625" style="30" bestFit="1" customWidth="1"/>
    <col min="5646" max="5887" width="9.140625" style="30"/>
    <col min="5888" max="5888" width="8.28515625" style="30" bestFit="1" customWidth="1"/>
    <col min="5889" max="5889" width="7.28515625" style="30" bestFit="1" customWidth="1"/>
    <col min="5890" max="5890" width="19" style="30" bestFit="1" customWidth="1"/>
    <col min="5891" max="5892" width="20.42578125" style="30" customWidth="1"/>
    <col min="5893" max="5893" width="21.28515625" style="30" customWidth="1"/>
    <col min="5894" max="5894" width="23.85546875" style="30" customWidth="1"/>
    <col min="5895" max="5895" width="20.5703125" style="30" customWidth="1"/>
    <col min="5896" max="5896" width="16.140625" style="30" bestFit="1" customWidth="1"/>
    <col min="5897" max="5897" width="18.140625" style="30" customWidth="1"/>
    <col min="5898" max="5898" width="15.85546875" style="30" customWidth="1"/>
    <col min="5899" max="5899" width="16" style="30" customWidth="1"/>
    <col min="5900" max="5900" width="18.140625" style="30" customWidth="1"/>
    <col min="5901" max="5901" width="18.140625" style="30" bestFit="1" customWidth="1"/>
    <col min="5902" max="6143" width="9.140625" style="30"/>
    <col min="6144" max="6144" width="8.28515625" style="30" bestFit="1" customWidth="1"/>
    <col min="6145" max="6145" width="7.28515625" style="30" bestFit="1" customWidth="1"/>
    <col min="6146" max="6146" width="19" style="30" bestFit="1" customWidth="1"/>
    <col min="6147" max="6148" width="20.42578125" style="30" customWidth="1"/>
    <col min="6149" max="6149" width="21.28515625" style="30" customWidth="1"/>
    <col min="6150" max="6150" width="23.85546875" style="30" customWidth="1"/>
    <col min="6151" max="6151" width="20.5703125" style="30" customWidth="1"/>
    <col min="6152" max="6152" width="16.140625" style="30" bestFit="1" customWidth="1"/>
    <col min="6153" max="6153" width="18.140625" style="30" customWidth="1"/>
    <col min="6154" max="6154" width="15.85546875" style="30" customWidth="1"/>
    <col min="6155" max="6155" width="16" style="30" customWidth="1"/>
    <col min="6156" max="6156" width="18.140625" style="30" customWidth="1"/>
    <col min="6157" max="6157" width="18.140625" style="30" bestFit="1" customWidth="1"/>
    <col min="6158" max="6399" width="9.140625" style="30"/>
    <col min="6400" max="6400" width="8.28515625" style="30" bestFit="1" customWidth="1"/>
    <col min="6401" max="6401" width="7.28515625" style="30" bestFit="1" customWidth="1"/>
    <col min="6402" max="6402" width="19" style="30" bestFit="1" customWidth="1"/>
    <col min="6403" max="6404" width="20.42578125" style="30" customWidth="1"/>
    <col min="6405" max="6405" width="21.28515625" style="30" customWidth="1"/>
    <col min="6406" max="6406" width="23.85546875" style="30" customWidth="1"/>
    <col min="6407" max="6407" width="20.5703125" style="30" customWidth="1"/>
    <col min="6408" max="6408" width="16.140625" style="30" bestFit="1" customWidth="1"/>
    <col min="6409" max="6409" width="18.140625" style="30" customWidth="1"/>
    <col min="6410" max="6410" width="15.85546875" style="30" customWidth="1"/>
    <col min="6411" max="6411" width="16" style="30" customWidth="1"/>
    <col min="6412" max="6412" width="18.140625" style="30" customWidth="1"/>
    <col min="6413" max="6413" width="18.140625" style="30" bestFit="1" customWidth="1"/>
    <col min="6414" max="6655" width="9.140625" style="30"/>
    <col min="6656" max="6656" width="8.28515625" style="30" bestFit="1" customWidth="1"/>
    <col min="6657" max="6657" width="7.28515625" style="30" bestFit="1" customWidth="1"/>
    <col min="6658" max="6658" width="19" style="30" bestFit="1" customWidth="1"/>
    <col min="6659" max="6660" width="20.42578125" style="30" customWidth="1"/>
    <col min="6661" max="6661" width="21.28515625" style="30" customWidth="1"/>
    <col min="6662" max="6662" width="23.85546875" style="30" customWidth="1"/>
    <col min="6663" max="6663" width="20.5703125" style="30" customWidth="1"/>
    <col min="6664" max="6664" width="16.140625" style="30" bestFit="1" customWidth="1"/>
    <col min="6665" max="6665" width="18.140625" style="30" customWidth="1"/>
    <col min="6666" max="6666" width="15.85546875" style="30" customWidth="1"/>
    <col min="6667" max="6667" width="16" style="30" customWidth="1"/>
    <col min="6668" max="6668" width="18.140625" style="30" customWidth="1"/>
    <col min="6669" max="6669" width="18.140625" style="30" bestFit="1" customWidth="1"/>
    <col min="6670" max="6911" width="9.140625" style="30"/>
    <col min="6912" max="6912" width="8.28515625" style="30" bestFit="1" customWidth="1"/>
    <col min="6913" max="6913" width="7.28515625" style="30" bestFit="1" customWidth="1"/>
    <col min="6914" max="6914" width="19" style="30" bestFit="1" customWidth="1"/>
    <col min="6915" max="6916" width="20.42578125" style="30" customWidth="1"/>
    <col min="6917" max="6917" width="21.28515625" style="30" customWidth="1"/>
    <col min="6918" max="6918" width="23.85546875" style="30" customWidth="1"/>
    <col min="6919" max="6919" width="20.5703125" style="30" customWidth="1"/>
    <col min="6920" max="6920" width="16.140625" style="30" bestFit="1" customWidth="1"/>
    <col min="6921" max="6921" width="18.140625" style="30" customWidth="1"/>
    <col min="6922" max="6922" width="15.85546875" style="30" customWidth="1"/>
    <col min="6923" max="6923" width="16" style="30" customWidth="1"/>
    <col min="6924" max="6924" width="18.140625" style="30" customWidth="1"/>
    <col min="6925" max="6925" width="18.140625" style="30" bestFit="1" customWidth="1"/>
    <col min="6926" max="7167" width="9.140625" style="30"/>
    <col min="7168" max="7168" width="8.28515625" style="30" bestFit="1" customWidth="1"/>
    <col min="7169" max="7169" width="7.28515625" style="30" bestFit="1" customWidth="1"/>
    <col min="7170" max="7170" width="19" style="30" bestFit="1" customWidth="1"/>
    <col min="7171" max="7172" width="20.42578125" style="30" customWidth="1"/>
    <col min="7173" max="7173" width="21.28515625" style="30" customWidth="1"/>
    <col min="7174" max="7174" width="23.85546875" style="30" customWidth="1"/>
    <col min="7175" max="7175" width="20.5703125" style="30" customWidth="1"/>
    <col min="7176" max="7176" width="16.140625" style="30" bestFit="1" customWidth="1"/>
    <col min="7177" max="7177" width="18.140625" style="30" customWidth="1"/>
    <col min="7178" max="7178" width="15.85546875" style="30" customWidth="1"/>
    <col min="7179" max="7179" width="16" style="30" customWidth="1"/>
    <col min="7180" max="7180" width="18.140625" style="30" customWidth="1"/>
    <col min="7181" max="7181" width="18.140625" style="30" bestFit="1" customWidth="1"/>
    <col min="7182" max="7423" width="9.140625" style="30"/>
    <col min="7424" max="7424" width="8.28515625" style="30" bestFit="1" customWidth="1"/>
    <col min="7425" max="7425" width="7.28515625" style="30" bestFit="1" customWidth="1"/>
    <col min="7426" max="7426" width="19" style="30" bestFit="1" customWidth="1"/>
    <col min="7427" max="7428" width="20.42578125" style="30" customWidth="1"/>
    <col min="7429" max="7429" width="21.28515625" style="30" customWidth="1"/>
    <col min="7430" max="7430" width="23.85546875" style="30" customWidth="1"/>
    <col min="7431" max="7431" width="20.5703125" style="30" customWidth="1"/>
    <col min="7432" max="7432" width="16.140625" style="30" bestFit="1" customWidth="1"/>
    <col min="7433" max="7433" width="18.140625" style="30" customWidth="1"/>
    <col min="7434" max="7434" width="15.85546875" style="30" customWidth="1"/>
    <col min="7435" max="7435" width="16" style="30" customWidth="1"/>
    <col min="7436" max="7436" width="18.140625" style="30" customWidth="1"/>
    <col min="7437" max="7437" width="18.140625" style="30" bestFit="1" customWidth="1"/>
    <col min="7438" max="7679" width="9.140625" style="30"/>
    <col min="7680" max="7680" width="8.28515625" style="30" bestFit="1" customWidth="1"/>
    <col min="7681" max="7681" width="7.28515625" style="30" bestFit="1" customWidth="1"/>
    <col min="7682" max="7682" width="19" style="30" bestFit="1" customWidth="1"/>
    <col min="7683" max="7684" width="20.42578125" style="30" customWidth="1"/>
    <col min="7685" max="7685" width="21.28515625" style="30" customWidth="1"/>
    <col min="7686" max="7686" width="23.85546875" style="30" customWidth="1"/>
    <col min="7687" max="7687" width="20.5703125" style="30" customWidth="1"/>
    <col min="7688" max="7688" width="16.140625" style="30" bestFit="1" customWidth="1"/>
    <col min="7689" max="7689" width="18.140625" style="30" customWidth="1"/>
    <col min="7690" max="7690" width="15.85546875" style="30" customWidth="1"/>
    <col min="7691" max="7691" width="16" style="30" customWidth="1"/>
    <col min="7692" max="7692" width="18.140625" style="30" customWidth="1"/>
    <col min="7693" max="7693" width="18.140625" style="30" bestFit="1" customWidth="1"/>
    <col min="7694" max="7935" width="9.140625" style="30"/>
    <col min="7936" max="7936" width="8.28515625" style="30" bestFit="1" customWidth="1"/>
    <col min="7937" max="7937" width="7.28515625" style="30" bestFit="1" customWidth="1"/>
    <col min="7938" max="7938" width="19" style="30" bestFit="1" customWidth="1"/>
    <col min="7939" max="7940" width="20.42578125" style="30" customWidth="1"/>
    <col min="7941" max="7941" width="21.28515625" style="30" customWidth="1"/>
    <col min="7942" max="7942" width="23.85546875" style="30" customWidth="1"/>
    <col min="7943" max="7943" width="20.5703125" style="30" customWidth="1"/>
    <col min="7944" max="7944" width="16.140625" style="30" bestFit="1" customWidth="1"/>
    <col min="7945" max="7945" width="18.140625" style="30" customWidth="1"/>
    <col min="7946" max="7946" width="15.85546875" style="30" customWidth="1"/>
    <col min="7947" max="7947" width="16" style="30" customWidth="1"/>
    <col min="7948" max="7948" width="18.140625" style="30" customWidth="1"/>
    <col min="7949" max="7949" width="18.140625" style="30" bestFit="1" customWidth="1"/>
    <col min="7950" max="8191" width="9.140625" style="30"/>
    <col min="8192" max="8192" width="8.28515625" style="30" bestFit="1" customWidth="1"/>
    <col min="8193" max="8193" width="7.28515625" style="30" bestFit="1" customWidth="1"/>
    <col min="8194" max="8194" width="19" style="30" bestFit="1" customWidth="1"/>
    <col min="8195" max="8196" width="20.42578125" style="30" customWidth="1"/>
    <col min="8197" max="8197" width="21.28515625" style="30" customWidth="1"/>
    <col min="8198" max="8198" width="23.85546875" style="30" customWidth="1"/>
    <col min="8199" max="8199" width="20.5703125" style="30" customWidth="1"/>
    <col min="8200" max="8200" width="16.140625" style="30" bestFit="1" customWidth="1"/>
    <col min="8201" max="8201" width="18.140625" style="30" customWidth="1"/>
    <col min="8202" max="8202" width="15.85546875" style="30" customWidth="1"/>
    <col min="8203" max="8203" width="16" style="30" customWidth="1"/>
    <col min="8204" max="8204" width="18.140625" style="30" customWidth="1"/>
    <col min="8205" max="8205" width="18.140625" style="30" bestFit="1" customWidth="1"/>
    <col min="8206" max="8447" width="9.140625" style="30"/>
    <col min="8448" max="8448" width="8.28515625" style="30" bestFit="1" customWidth="1"/>
    <col min="8449" max="8449" width="7.28515625" style="30" bestFit="1" customWidth="1"/>
    <col min="8450" max="8450" width="19" style="30" bestFit="1" customWidth="1"/>
    <col min="8451" max="8452" width="20.42578125" style="30" customWidth="1"/>
    <col min="8453" max="8453" width="21.28515625" style="30" customWidth="1"/>
    <col min="8454" max="8454" width="23.85546875" style="30" customWidth="1"/>
    <col min="8455" max="8455" width="20.5703125" style="30" customWidth="1"/>
    <col min="8456" max="8456" width="16.140625" style="30" bestFit="1" customWidth="1"/>
    <col min="8457" max="8457" width="18.140625" style="30" customWidth="1"/>
    <col min="8458" max="8458" width="15.85546875" style="30" customWidth="1"/>
    <col min="8459" max="8459" width="16" style="30" customWidth="1"/>
    <col min="8460" max="8460" width="18.140625" style="30" customWidth="1"/>
    <col min="8461" max="8461" width="18.140625" style="30" bestFit="1" customWidth="1"/>
    <col min="8462" max="8703" width="9.140625" style="30"/>
    <col min="8704" max="8704" width="8.28515625" style="30" bestFit="1" customWidth="1"/>
    <col min="8705" max="8705" width="7.28515625" style="30" bestFit="1" customWidth="1"/>
    <col min="8706" max="8706" width="19" style="30" bestFit="1" customWidth="1"/>
    <col min="8707" max="8708" width="20.42578125" style="30" customWidth="1"/>
    <col min="8709" max="8709" width="21.28515625" style="30" customWidth="1"/>
    <col min="8710" max="8710" width="23.85546875" style="30" customWidth="1"/>
    <col min="8711" max="8711" width="20.5703125" style="30" customWidth="1"/>
    <col min="8712" max="8712" width="16.140625" style="30" bestFit="1" customWidth="1"/>
    <col min="8713" max="8713" width="18.140625" style="30" customWidth="1"/>
    <col min="8714" max="8714" width="15.85546875" style="30" customWidth="1"/>
    <col min="8715" max="8715" width="16" style="30" customWidth="1"/>
    <col min="8716" max="8716" width="18.140625" style="30" customWidth="1"/>
    <col min="8717" max="8717" width="18.140625" style="30" bestFit="1" customWidth="1"/>
    <col min="8718" max="8959" width="9.140625" style="30"/>
    <col min="8960" max="8960" width="8.28515625" style="30" bestFit="1" customWidth="1"/>
    <col min="8961" max="8961" width="7.28515625" style="30" bestFit="1" customWidth="1"/>
    <col min="8962" max="8962" width="19" style="30" bestFit="1" customWidth="1"/>
    <col min="8963" max="8964" width="20.42578125" style="30" customWidth="1"/>
    <col min="8965" max="8965" width="21.28515625" style="30" customWidth="1"/>
    <col min="8966" max="8966" width="23.85546875" style="30" customWidth="1"/>
    <col min="8967" max="8967" width="20.5703125" style="30" customWidth="1"/>
    <col min="8968" max="8968" width="16.140625" style="30" bestFit="1" customWidth="1"/>
    <col min="8969" max="8969" width="18.140625" style="30" customWidth="1"/>
    <col min="8970" max="8970" width="15.85546875" style="30" customWidth="1"/>
    <col min="8971" max="8971" width="16" style="30" customWidth="1"/>
    <col min="8972" max="8972" width="18.140625" style="30" customWidth="1"/>
    <col min="8973" max="8973" width="18.140625" style="30" bestFit="1" customWidth="1"/>
    <col min="8974" max="9215" width="9.140625" style="30"/>
    <col min="9216" max="9216" width="8.28515625" style="30" bestFit="1" customWidth="1"/>
    <col min="9217" max="9217" width="7.28515625" style="30" bestFit="1" customWidth="1"/>
    <col min="9218" max="9218" width="19" style="30" bestFit="1" customWidth="1"/>
    <col min="9219" max="9220" width="20.42578125" style="30" customWidth="1"/>
    <col min="9221" max="9221" width="21.28515625" style="30" customWidth="1"/>
    <col min="9222" max="9222" width="23.85546875" style="30" customWidth="1"/>
    <col min="9223" max="9223" width="20.5703125" style="30" customWidth="1"/>
    <col min="9224" max="9224" width="16.140625" style="30" bestFit="1" customWidth="1"/>
    <col min="9225" max="9225" width="18.140625" style="30" customWidth="1"/>
    <col min="9226" max="9226" width="15.85546875" style="30" customWidth="1"/>
    <col min="9227" max="9227" width="16" style="30" customWidth="1"/>
    <col min="9228" max="9228" width="18.140625" style="30" customWidth="1"/>
    <col min="9229" max="9229" width="18.140625" style="30" bestFit="1" customWidth="1"/>
    <col min="9230" max="9471" width="9.140625" style="30"/>
    <col min="9472" max="9472" width="8.28515625" style="30" bestFit="1" customWidth="1"/>
    <col min="9473" max="9473" width="7.28515625" style="30" bestFit="1" customWidth="1"/>
    <col min="9474" max="9474" width="19" style="30" bestFit="1" customWidth="1"/>
    <col min="9475" max="9476" width="20.42578125" style="30" customWidth="1"/>
    <col min="9477" max="9477" width="21.28515625" style="30" customWidth="1"/>
    <col min="9478" max="9478" width="23.85546875" style="30" customWidth="1"/>
    <col min="9479" max="9479" width="20.5703125" style="30" customWidth="1"/>
    <col min="9480" max="9480" width="16.140625" style="30" bestFit="1" customWidth="1"/>
    <col min="9481" max="9481" width="18.140625" style="30" customWidth="1"/>
    <col min="9482" max="9482" width="15.85546875" style="30" customWidth="1"/>
    <col min="9483" max="9483" width="16" style="30" customWidth="1"/>
    <col min="9484" max="9484" width="18.140625" style="30" customWidth="1"/>
    <col min="9485" max="9485" width="18.140625" style="30" bestFit="1" customWidth="1"/>
    <col min="9486" max="9727" width="9.140625" style="30"/>
    <col min="9728" max="9728" width="8.28515625" style="30" bestFit="1" customWidth="1"/>
    <col min="9729" max="9729" width="7.28515625" style="30" bestFit="1" customWidth="1"/>
    <col min="9730" max="9730" width="19" style="30" bestFit="1" customWidth="1"/>
    <col min="9731" max="9732" width="20.42578125" style="30" customWidth="1"/>
    <col min="9733" max="9733" width="21.28515625" style="30" customWidth="1"/>
    <col min="9734" max="9734" width="23.85546875" style="30" customWidth="1"/>
    <col min="9735" max="9735" width="20.5703125" style="30" customWidth="1"/>
    <col min="9736" max="9736" width="16.140625" style="30" bestFit="1" customWidth="1"/>
    <col min="9737" max="9737" width="18.140625" style="30" customWidth="1"/>
    <col min="9738" max="9738" width="15.85546875" style="30" customWidth="1"/>
    <col min="9739" max="9739" width="16" style="30" customWidth="1"/>
    <col min="9740" max="9740" width="18.140625" style="30" customWidth="1"/>
    <col min="9741" max="9741" width="18.140625" style="30" bestFit="1" customWidth="1"/>
    <col min="9742" max="9983" width="9.140625" style="30"/>
    <col min="9984" max="9984" width="8.28515625" style="30" bestFit="1" customWidth="1"/>
    <col min="9985" max="9985" width="7.28515625" style="30" bestFit="1" customWidth="1"/>
    <col min="9986" max="9986" width="19" style="30" bestFit="1" customWidth="1"/>
    <col min="9987" max="9988" width="20.42578125" style="30" customWidth="1"/>
    <col min="9989" max="9989" width="21.28515625" style="30" customWidth="1"/>
    <col min="9990" max="9990" width="23.85546875" style="30" customWidth="1"/>
    <col min="9991" max="9991" width="20.5703125" style="30" customWidth="1"/>
    <col min="9992" max="9992" width="16.140625" style="30" bestFit="1" customWidth="1"/>
    <col min="9993" max="9993" width="18.140625" style="30" customWidth="1"/>
    <col min="9994" max="9994" width="15.85546875" style="30" customWidth="1"/>
    <col min="9995" max="9995" width="16" style="30" customWidth="1"/>
    <col min="9996" max="9996" width="18.140625" style="30" customWidth="1"/>
    <col min="9997" max="9997" width="18.140625" style="30" bestFit="1" customWidth="1"/>
    <col min="9998" max="10239" width="9.140625" style="30"/>
    <col min="10240" max="10240" width="8.28515625" style="30" bestFit="1" customWidth="1"/>
    <col min="10241" max="10241" width="7.28515625" style="30" bestFit="1" customWidth="1"/>
    <col min="10242" max="10242" width="19" style="30" bestFit="1" customWidth="1"/>
    <col min="10243" max="10244" width="20.42578125" style="30" customWidth="1"/>
    <col min="10245" max="10245" width="21.28515625" style="30" customWidth="1"/>
    <col min="10246" max="10246" width="23.85546875" style="30" customWidth="1"/>
    <col min="10247" max="10247" width="20.5703125" style="30" customWidth="1"/>
    <col min="10248" max="10248" width="16.140625" style="30" bestFit="1" customWidth="1"/>
    <col min="10249" max="10249" width="18.140625" style="30" customWidth="1"/>
    <col min="10250" max="10250" width="15.85546875" style="30" customWidth="1"/>
    <col min="10251" max="10251" width="16" style="30" customWidth="1"/>
    <col min="10252" max="10252" width="18.140625" style="30" customWidth="1"/>
    <col min="10253" max="10253" width="18.140625" style="30" bestFit="1" customWidth="1"/>
    <col min="10254" max="10495" width="9.140625" style="30"/>
    <col min="10496" max="10496" width="8.28515625" style="30" bestFit="1" customWidth="1"/>
    <col min="10497" max="10497" width="7.28515625" style="30" bestFit="1" customWidth="1"/>
    <col min="10498" max="10498" width="19" style="30" bestFit="1" customWidth="1"/>
    <col min="10499" max="10500" width="20.42578125" style="30" customWidth="1"/>
    <col min="10501" max="10501" width="21.28515625" style="30" customWidth="1"/>
    <col min="10502" max="10502" width="23.85546875" style="30" customWidth="1"/>
    <col min="10503" max="10503" width="20.5703125" style="30" customWidth="1"/>
    <col min="10504" max="10504" width="16.140625" style="30" bestFit="1" customWidth="1"/>
    <col min="10505" max="10505" width="18.140625" style="30" customWidth="1"/>
    <col min="10506" max="10506" width="15.85546875" style="30" customWidth="1"/>
    <col min="10507" max="10507" width="16" style="30" customWidth="1"/>
    <col min="10508" max="10508" width="18.140625" style="30" customWidth="1"/>
    <col min="10509" max="10509" width="18.140625" style="30" bestFit="1" customWidth="1"/>
    <col min="10510" max="10751" width="9.140625" style="30"/>
    <col min="10752" max="10752" width="8.28515625" style="30" bestFit="1" customWidth="1"/>
    <col min="10753" max="10753" width="7.28515625" style="30" bestFit="1" customWidth="1"/>
    <col min="10754" max="10754" width="19" style="30" bestFit="1" customWidth="1"/>
    <col min="10755" max="10756" width="20.42578125" style="30" customWidth="1"/>
    <col min="10757" max="10757" width="21.28515625" style="30" customWidth="1"/>
    <col min="10758" max="10758" width="23.85546875" style="30" customWidth="1"/>
    <col min="10759" max="10759" width="20.5703125" style="30" customWidth="1"/>
    <col min="10760" max="10760" width="16.140625" style="30" bestFit="1" customWidth="1"/>
    <col min="10761" max="10761" width="18.140625" style="30" customWidth="1"/>
    <col min="10762" max="10762" width="15.85546875" style="30" customWidth="1"/>
    <col min="10763" max="10763" width="16" style="30" customWidth="1"/>
    <col min="10764" max="10764" width="18.140625" style="30" customWidth="1"/>
    <col min="10765" max="10765" width="18.140625" style="30" bestFit="1" customWidth="1"/>
    <col min="10766" max="11007" width="9.140625" style="30"/>
    <col min="11008" max="11008" width="8.28515625" style="30" bestFit="1" customWidth="1"/>
    <col min="11009" max="11009" width="7.28515625" style="30" bestFit="1" customWidth="1"/>
    <col min="11010" max="11010" width="19" style="30" bestFit="1" customWidth="1"/>
    <col min="11011" max="11012" width="20.42578125" style="30" customWidth="1"/>
    <col min="11013" max="11013" width="21.28515625" style="30" customWidth="1"/>
    <col min="11014" max="11014" width="23.85546875" style="30" customWidth="1"/>
    <col min="11015" max="11015" width="20.5703125" style="30" customWidth="1"/>
    <col min="11016" max="11016" width="16.140625" style="30" bestFit="1" customWidth="1"/>
    <col min="11017" max="11017" width="18.140625" style="30" customWidth="1"/>
    <col min="11018" max="11018" width="15.85546875" style="30" customWidth="1"/>
    <col min="11019" max="11019" width="16" style="30" customWidth="1"/>
    <col min="11020" max="11020" width="18.140625" style="30" customWidth="1"/>
    <col min="11021" max="11021" width="18.140625" style="30" bestFit="1" customWidth="1"/>
    <col min="11022" max="11263" width="9.140625" style="30"/>
    <col min="11264" max="11264" width="8.28515625" style="30" bestFit="1" customWidth="1"/>
    <col min="11265" max="11265" width="7.28515625" style="30" bestFit="1" customWidth="1"/>
    <col min="11266" max="11266" width="19" style="30" bestFit="1" customWidth="1"/>
    <col min="11267" max="11268" width="20.42578125" style="30" customWidth="1"/>
    <col min="11269" max="11269" width="21.28515625" style="30" customWidth="1"/>
    <col min="11270" max="11270" width="23.85546875" style="30" customWidth="1"/>
    <col min="11271" max="11271" width="20.5703125" style="30" customWidth="1"/>
    <col min="11272" max="11272" width="16.140625" style="30" bestFit="1" customWidth="1"/>
    <col min="11273" max="11273" width="18.140625" style="30" customWidth="1"/>
    <col min="11274" max="11274" width="15.85546875" style="30" customWidth="1"/>
    <col min="11275" max="11275" width="16" style="30" customWidth="1"/>
    <col min="11276" max="11276" width="18.140625" style="30" customWidth="1"/>
    <col min="11277" max="11277" width="18.140625" style="30" bestFit="1" customWidth="1"/>
    <col min="11278" max="11519" width="9.140625" style="30"/>
    <col min="11520" max="11520" width="8.28515625" style="30" bestFit="1" customWidth="1"/>
    <col min="11521" max="11521" width="7.28515625" style="30" bestFit="1" customWidth="1"/>
    <col min="11522" max="11522" width="19" style="30" bestFit="1" customWidth="1"/>
    <col min="11523" max="11524" width="20.42578125" style="30" customWidth="1"/>
    <col min="11525" max="11525" width="21.28515625" style="30" customWidth="1"/>
    <col min="11526" max="11526" width="23.85546875" style="30" customWidth="1"/>
    <col min="11527" max="11527" width="20.5703125" style="30" customWidth="1"/>
    <col min="11528" max="11528" width="16.140625" style="30" bestFit="1" customWidth="1"/>
    <col min="11529" max="11529" width="18.140625" style="30" customWidth="1"/>
    <col min="11530" max="11530" width="15.85546875" style="30" customWidth="1"/>
    <col min="11531" max="11531" width="16" style="30" customWidth="1"/>
    <col min="11532" max="11532" width="18.140625" style="30" customWidth="1"/>
    <col min="11533" max="11533" width="18.140625" style="30" bestFit="1" customWidth="1"/>
    <col min="11534" max="11775" width="9.140625" style="30"/>
    <col min="11776" max="11776" width="8.28515625" style="30" bestFit="1" customWidth="1"/>
    <col min="11777" max="11777" width="7.28515625" style="30" bestFit="1" customWidth="1"/>
    <col min="11778" max="11778" width="19" style="30" bestFit="1" customWidth="1"/>
    <col min="11779" max="11780" width="20.42578125" style="30" customWidth="1"/>
    <col min="11781" max="11781" width="21.28515625" style="30" customWidth="1"/>
    <col min="11782" max="11782" width="23.85546875" style="30" customWidth="1"/>
    <col min="11783" max="11783" width="20.5703125" style="30" customWidth="1"/>
    <col min="11784" max="11784" width="16.140625" style="30" bestFit="1" customWidth="1"/>
    <col min="11785" max="11785" width="18.140625" style="30" customWidth="1"/>
    <col min="11786" max="11786" width="15.85546875" style="30" customWidth="1"/>
    <col min="11787" max="11787" width="16" style="30" customWidth="1"/>
    <col min="11788" max="11788" width="18.140625" style="30" customWidth="1"/>
    <col min="11789" max="11789" width="18.140625" style="30" bestFit="1" customWidth="1"/>
    <col min="11790" max="12031" width="9.140625" style="30"/>
    <col min="12032" max="12032" width="8.28515625" style="30" bestFit="1" customWidth="1"/>
    <col min="12033" max="12033" width="7.28515625" style="30" bestFit="1" customWidth="1"/>
    <col min="12034" max="12034" width="19" style="30" bestFit="1" customWidth="1"/>
    <col min="12035" max="12036" width="20.42578125" style="30" customWidth="1"/>
    <col min="12037" max="12037" width="21.28515625" style="30" customWidth="1"/>
    <col min="12038" max="12038" width="23.85546875" style="30" customWidth="1"/>
    <col min="12039" max="12039" width="20.5703125" style="30" customWidth="1"/>
    <col min="12040" max="12040" width="16.140625" style="30" bestFit="1" customWidth="1"/>
    <col min="12041" max="12041" width="18.140625" style="30" customWidth="1"/>
    <col min="12042" max="12042" width="15.85546875" style="30" customWidth="1"/>
    <col min="12043" max="12043" width="16" style="30" customWidth="1"/>
    <col min="12044" max="12044" width="18.140625" style="30" customWidth="1"/>
    <col min="12045" max="12045" width="18.140625" style="30" bestFit="1" customWidth="1"/>
    <col min="12046" max="12287" width="9.140625" style="30"/>
    <col min="12288" max="12288" width="8.28515625" style="30" bestFit="1" customWidth="1"/>
    <col min="12289" max="12289" width="7.28515625" style="30" bestFit="1" customWidth="1"/>
    <col min="12290" max="12290" width="19" style="30" bestFit="1" customWidth="1"/>
    <col min="12291" max="12292" width="20.42578125" style="30" customWidth="1"/>
    <col min="12293" max="12293" width="21.28515625" style="30" customWidth="1"/>
    <col min="12294" max="12294" width="23.85546875" style="30" customWidth="1"/>
    <col min="12295" max="12295" width="20.5703125" style="30" customWidth="1"/>
    <col min="12296" max="12296" width="16.140625" style="30" bestFit="1" customWidth="1"/>
    <col min="12297" max="12297" width="18.140625" style="30" customWidth="1"/>
    <col min="12298" max="12298" width="15.85546875" style="30" customWidth="1"/>
    <col min="12299" max="12299" width="16" style="30" customWidth="1"/>
    <col min="12300" max="12300" width="18.140625" style="30" customWidth="1"/>
    <col min="12301" max="12301" width="18.140625" style="30" bestFit="1" customWidth="1"/>
    <col min="12302" max="12543" width="9.140625" style="30"/>
    <col min="12544" max="12544" width="8.28515625" style="30" bestFit="1" customWidth="1"/>
    <col min="12545" max="12545" width="7.28515625" style="30" bestFit="1" customWidth="1"/>
    <col min="12546" max="12546" width="19" style="30" bestFit="1" customWidth="1"/>
    <col min="12547" max="12548" width="20.42578125" style="30" customWidth="1"/>
    <col min="12549" max="12549" width="21.28515625" style="30" customWidth="1"/>
    <col min="12550" max="12550" width="23.85546875" style="30" customWidth="1"/>
    <col min="12551" max="12551" width="20.5703125" style="30" customWidth="1"/>
    <col min="12552" max="12552" width="16.140625" style="30" bestFit="1" customWidth="1"/>
    <col min="12553" max="12553" width="18.140625" style="30" customWidth="1"/>
    <col min="12554" max="12554" width="15.85546875" style="30" customWidth="1"/>
    <col min="12555" max="12555" width="16" style="30" customWidth="1"/>
    <col min="12556" max="12556" width="18.140625" style="30" customWidth="1"/>
    <col min="12557" max="12557" width="18.140625" style="30" bestFit="1" customWidth="1"/>
    <col min="12558" max="12799" width="9.140625" style="30"/>
    <col min="12800" max="12800" width="8.28515625" style="30" bestFit="1" customWidth="1"/>
    <col min="12801" max="12801" width="7.28515625" style="30" bestFit="1" customWidth="1"/>
    <col min="12802" max="12802" width="19" style="30" bestFit="1" customWidth="1"/>
    <col min="12803" max="12804" width="20.42578125" style="30" customWidth="1"/>
    <col min="12805" max="12805" width="21.28515625" style="30" customWidth="1"/>
    <col min="12806" max="12806" width="23.85546875" style="30" customWidth="1"/>
    <col min="12807" max="12807" width="20.5703125" style="30" customWidth="1"/>
    <col min="12808" max="12808" width="16.140625" style="30" bestFit="1" customWidth="1"/>
    <col min="12809" max="12809" width="18.140625" style="30" customWidth="1"/>
    <col min="12810" max="12810" width="15.85546875" style="30" customWidth="1"/>
    <col min="12811" max="12811" width="16" style="30" customWidth="1"/>
    <col min="12812" max="12812" width="18.140625" style="30" customWidth="1"/>
    <col min="12813" max="12813" width="18.140625" style="30" bestFit="1" customWidth="1"/>
    <col min="12814" max="13055" width="9.140625" style="30"/>
    <col min="13056" max="13056" width="8.28515625" style="30" bestFit="1" customWidth="1"/>
    <col min="13057" max="13057" width="7.28515625" style="30" bestFit="1" customWidth="1"/>
    <col min="13058" max="13058" width="19" style="30" bestFit="1" customWidth="1"/>
    <col min="13059" max="13060" width="20.42578125" style="30" customWidth="1"/>
    <col min="13061" max="13061" width="21.28515625" style="30" customWidth="1"/>
    <col min="13062" max="13062" width="23.85546875" style="30" customWidth="1"/>
    <col min="13063" max="13063" width="20.5703125" style="30" customWidth="1"/>
    <col min="13064" max="13064" width="16.140625" style="30" bestFit="1" customWidth="1"/>
    <col min="13065" max="13065" width="18.140625" style="30" customWidth="1"/>
    <col min="13066" max="13066" width="15.85546875" style="30" customWidth="1"/>
    <col min="13067" max="13067" width="16" style="30" customWidth="1"/>
    <col min="13068" max="13068" width="18.140625" style="30" customWidth="1"/>
    <col min="13069" max="13069" width="18.140625" style="30" bestFit="1" customWidth="1"/>
    <col min="13070" max="13311" width="9.140625" style="30"/>
    <col min="13312" max="13312" width="8.28515625" style="30" bestFit="1" customWidth="1"/>
    <col min="13313" max="13313" width="7.28515625" style="30" bestFit="1" customWidth="1"/>
    <col min="13314" max="13314" width="19" style="30" bestFit="1" customWidth="1"/>
    <col min="13315" max="13316" width="20.42578125" style="30" customWidth="1"/>
    <col min="13317" max="13317" width="21.28515625" style="30" customWidth="1"/>
    <col min="13318" max="13318" width="23.85546875" style="30" customWidth="1"/>
    <col min="13319" max="13319" width="20.5703125" style="30" customWidth="1"/>
    <col min="13320" max="13320" width="16.140625" style="30" bestFit="1" customWidth="1"/>
    <col min="13321" max="13321" width="18.140625" style="30" customWidth="1"/>
    <col min="13322" max="13322" width="15.85546875" style="30" customWidth="1"/>
    <col min="13323" max="13323" width="16" style="30" customWidth="1"/>
    <col min="13324" max="13324" width="18.140625" style="30" customWidth="1"/>
    <col min="13325" max="13325" width="18.140625" style="30" bestFit="1" customWidth="1"/>
    <col min="13326" max="13567" width="9.140625" style="30"/>
    <col min="13568" max="13568" width="8.28515625" style="30" bestFit="1" customWidth="1"/>
    <col min="13569" max="13569" width="7.28515625" style="30" bestFit="1" customWidth="1"/>
    <col min="13570" max="13570" width="19" style="30" bestFit="1" customWidth="1"/>
    <col min="13571" max="13572" width="20.42578125" style="30" customWidth="1"/>
    <col min="13573" max="13573" width="21.28515625" style="30" customWidth="1"/>
    <col min="13574" max="13574" width="23.85546875" style="30" customWidth="1"/>
    <col min="13575" max="13575" width="20.5703125" style="30" customWidth="1"/>
    <col min="13576" max="13576" width="16.140625" style="30" bestFit="1" customWidth="1"/>
    <col min="13577" max="13577" width="18.140625" style="30" customWidth="1"/>
    <col min="13578" max="13578" width="15.85546875" style="30" customWidth="1"/>
    <col min="13579" max="13579" width="16" style="30" customWidth="1"/>
    <col min="13580" max="13580" width="18.140625" style="30" customWidth="1"/>
    <col min="13581" max="13581" width="18.140625" style="30" bestFit="1" customWidth="1"/>
    <col min="13582" max="13823" width="9.140625" style="30"/>
    <col min="13824" max="13824" width="8.28515625" style="30" bestFit="1" customWidth="1"/>
    <col min="13825" max="13825" width="7.28515625" style="30" bestFit="1" customWidth="1"/>
    <col min="13826" max="13826" width="19" style="30" bestFit="1" customWidth="1"/>
    <col min="13827" max="13828" width="20.42578125" style="30" customWidth="1"/>
    <col min="13829" max="13829" width="21.28515625" style="30" customWidth="1"/>
    <col min="13830" max="13830" width="23.85546875" style="30" customWidth="1"/>
    <col min="13831" max="13831" width="20.5703125" style="30" customWidth="1"/>
    <col min="13832" max="13832" width="16.140625" style="30" bestFit="1" customWidth="1"/>
    <col min="13833" max="13833" width="18.140625" style="30" customWidth="1"/>
    <col min="13834" max="13834" width="15.85546875" style="30" customWidth="1"/>
    <col min="13835" max="13835" width="16" style="30" customWidth="1"/>
    <col min="13836" max="13836" width="18.140625" style="30" customWidth="1"/>
    <col min="13837" max="13837" width="18.140625" style="30" bestFit="1" customWidth="1"/>
    <col min="13838" max="14079" width="9.140625" style="30"/>
    <col min="14080" max="14080" width="8.28515625" style="30" bestFit="1" customWidth="1"/>
    <col min="14081" max="14081" width="7.28515625" style="30" bestFit="1" customWidth="1"/>
    <col min="14082" max="14082" width="19" style="30" bestFit="1" customWidth="1"/>
    <col min="14083" max="14084" width="20.42578125" style="30" customWidth="1"/>
    <col min="14085" max="14085" width="21.28515625" style="30" customWidth="1"/>
    <col min="14086" max="14086" width="23.85546875" style="30" customWidth="1"/>
    <col min="14087" max="14087" width="20.5703125" style="30" customWidth="1"/>
    <col min="14088" max="14088" width="16.140625" style="30" bestFit="1" customWidth="1"/>
    <col min="14089" max="14089" width="18.140625" style="30" customWidth="1"/>
    <col min="14090" max="14090" width="15.85546875" style="30" customWidth="1"/>
    <col min="14091" max="14091" width="16" style="30" customWidth="1"/>
    <col min="14092" max="14092" width="18.140625" style="30" customWidth="1"/>
    <col min="14093" max="14093" width="18.140625" style="30" bestFit="1" customWidth="1"/>
    <col min="14094" max="14335" width="9.140625" style="30"/>
    <col min="14336" max="14336" width="8.28515625" style="30" bestFit="1" customWidth="1"/>
    <col min="14337" max="14337" width="7.28515625" style="30" bestFit="1" customWidth="1"/>
    <col min="14338" max="14338" width="19" style="30" bestFit="1" customWidth="1"/>
    <col min="14339" max="14340" width="20.42578125" style="30" customWidth="1"/>
    <col min="14341" max="14341" width="21.28515625" style="30" customWidth="1"/>
    <col min="14342" max="14342" width="23.85546875" style="30" customWidth="1"/>
    <col min="14343" max="14343" width="20.5703125" style="30" customWidth="1"/>
    <col min="14344" max="14344" width="16.140625" style="30" bestFit="1" customWidth="1"/>
    <col min="14345" max="14345" width="18.140625" style="30" customWidth="1"/>
    <col min="14346" max="14346" width="15.85546875" style="30" customWidth="1"/>
    <col min="14347" max="14347" width="16" style="30" customWidth="1"/>
    <col min="14348" max="14348" width="18.140625" style="30" customWidth="1"/>
    <col min="14349" max="14349" width="18.140625" style="30" bestFit="1" customWidth="1"/>
    <col min="14350" max="14591" width="9.140625" style="30"/>
    <col min="14592" max="14592" width="8.28515625" style="30" bestFit="1" customWidth="1"/>
    <col min="14593" max="14593" width="7.28515625" style="30" bestFit="1" customWidth="1"/>
    <col min="14594" max="14594" width="19" style="30" bestFit="1" customWidth="1"/>
    <col min="14595" max="14596" width="20.42578125" style="30" customWidth="1"/>
    <col min="14597" max="14597" width="21.28515625" style="30" customWidth="1"/>
    <col min="14598" max="14598" width="23.85546875" style="30" customWidth="1"/>
    <col min="14599" max="14599" width="20.5703125" style="30" customWidth="1"/>
    <col min="14600" max="14600" width="16.140625" style="30" bestFit="1" customWidth="1"/>
    <col min="14601" max="14601" width="18.140625" style="30" customWidth="1"/>
    <col min="14602" max="14602" width="15.85546875" style="30" customWidth="1"/>
    <col min="14603" max="14603" width="16" style="30" customWidth="1"/>
    <col min="14604" max="14604" width="18.140625" style="30" customWidth="1"/>
    <col min="14605" max="14605" width="18.140625" style="30" bestFit="1" customWidth="1"/>
    <col min="14606" max="14847" width="9.140625" style="30"/>
    <col min="14848" max="14848" width="8.28515625" style="30" bestFit="1" customWidth="1"/>
    <col min="14849" max="14849" width="7.28515625" style="30" bestFit="1" customWidth="1"/>
    <col min="14850" max="14850" width="19" style="30" bestFit="1" customWidth="1"/>
    <col min="14851" max="14852" width="20.42578125" style="30" customWidth="1"/>
    <col min="14853" max="14853" width="21.28515625" style="30" customWidth="1"/>
    <col min="14854" max="14854" width="23.85546875" style="30" customWidth="1"/>
    <col min="14855" max="14855" width="20.5703125" style="30" customWidth="1"/>
    <col min="14856" max="14856" width="16.140625" style="30" bestFit="1" customWidth="1"/>
    <col min="14857" max="14857" width="18.140625" style="30" customWidth="1"/>
    <col min="14858" max="14858" width="15.85546875" style="30" customWidth="1"/>
    <col min="14859" max="14859" width="16" style="30" customWidth="1"/>
    <col min="14860" max="14860" width="18.140625" style="30" customWidth="1"/>
    <col min="14861" max="14861" width="18.140625" style="30" bestFit="1" customWidth="1"/>
    <col min="14862" max="15103" width="9.140625" style="30"/>
    <col min="15104" max="15104" width="8.28515625" style="30" bestFit="1" customWidth="1"/>
    <col min="15105" max="15105" width="7.28515625" style="30" bestFit="1" customWidth="1"/>
    <col min="15106" max="15106" width="19" style="30" bestFit="1" customWidth="1"/>
    <col min="15107" max="15108" width="20.42578125" style="30" customWidth="1"/>
    <col min="15109" max="15109" width="21.28515625" style="30" customWidth="1"/>
    <col min="15110" max="15110" width="23.85546875" style="30" customWidth="1"/>
    <col min="15111" max="15111" width="20.5703125" style="30" customWidth="1"/>
    <col min="15112" max="15112" width="16.140625" style="30" bestFit="1" customWidth="1"/>
    <col min="15113" max="15113" width="18.140625" style="30" customWidth="1"/>
    <col min="15114" max="15114" width="15.85546875" style="30" customWidth="1"/>
    <col min="15115" max="15115" width="16" style="30" customWidth="1"/>
    <col min="15116" max="15116" width="18.140625" style="30" customWidth="1"/>
    <col min="15117" max="15117" width="18.140625" style="30" bestFit="1" customWidth="1"/>
    <col min="15118" max="15359" width="9.140625" style="30"/>
    <col min="15360" max="15360" width="8.28515625" style="30" bestFit="1" customWidth="1"/>
    <col min="15361" max="15361" width="7.28515625" style="30" bestFit="1" customWidth="1"/>
    <col min="15362" max="15362" width="19" style="30" bestFit="1" customWidth="1"/>
    <col min="15363" max="15364" width="20.42578125" style="30" customWidth="1"/>
    <col min="15365" max="15365" width="21.28515625" style="30" customWidth="1"/>
    <col min="15366" max="15366" width="23.85546875" style="30" customWidth="1"/>
    <col min="15367" max="15367" width="20.5703125" style="30" customWidth="1"/>
    <col min="15368" max="15368" width="16.140625" style="30" bestFit="1" customWidth="1"/>
    <col min="15369" max="15369" width="18.140625" style="30" customWidth="1"/>
    <col min="15370" max="15370" width="15.85546875" style="30" customWidth="1"/>
    <col min="15371" max="15371" width="16" style="30" customWidth="1"/>
    <col min="15372" max="15372" width="18.140625" style="30" customWidth="1"/>
    <col min="15373" max="15373" width="18.140625" style="30" bestFit="1" customWidth="1"/>
    <col min="15374" max="15615" width="9.140625" style="30"/>
    <col min="15616" max="15616" width="8.28515625" style="30" bestFit="1" customWidth="1"/>
    <col min="15617" max="15617" width="7.28515625" style="30" bestFit="1" customWidth="1"/>
    <col min="15618" max="15618" width="19" style="30" bestFit="1" customWidth="1"/>
    <col min="15619" max="15620" width="20.42578125" style="30" customWidth="1"/>
    <col min="15621" max="15621" width="21.28515625" style="30" customWidth="1"/>
    <col min="15622" max="15622" width="23.85546875" style="30" customWidth="1"/>
    <col min="15623" max="15623" width="20.5703125" style="30" customWidth="1"/>
    <col min="15624" max="15624" width="16.140625" style="30" bestFit="1" customWidth="1"/>
    <col min="15625" max="15625" width="18.140625" style="30" customWidth="1"/>
    <col min="15626" max="15626" width="15.85546875" style="30" customWidth="1"/>
    <col min="15627" max="15627" width="16" style="30" customWidth="1"/>
    <col min="15628" max="15628" width="18.140625" style="30" customWidth="1"/>
    <col min="15629" max="15629" width="18.140625" style="30" bestFit="1" customWidth="1"/>
    <col min="15630" max="15871" width="9.140625" style="30"/>
    <col min="15872" max="15872" width="8.28515625" style="30" bestFit="1" customWidth="1"/>
    <col min="15873" max="15873" width="7.28515625" style="30" bestFit="1" customWidth="1"/>
    <col min="15874" max="15874" width="19" style="30" bestFit="1" customWidth="1"/>
    <col min="15875" max="15876" width="20.42578125" style="30" customWidth="1"/>
    <col min="15877" max="15877" width="21.28515625" style="30" customWidth="1"/>
    <col min="15878" max="15878" width="23.85546875" style="30" customWidth="1"/>
    <col min="15879" max="15879" width="20.5703125" style="30" customWidth="1"/>
    <col min="15880" max="15880" width="16.140625" style="30" bestFit="1" customWidth="1"/>
    <col min="15881" max="15881" width="18.140625" style="30" customWidth="1"/>
    <col min="15882" max="15882" width="15.85546875" style="30" customWidth="1"/>
    <col min="15883" max="15883" width="16" style="30" customWidth="1"/>
    <col min="15884" max="15884" width="18.140625" style="30" customWidth="1"/>
    <col min="15885" max="15885" width="18.140625" style="30" bestFit="1" customWidth="1"/>
    <col min="15886" max="16127" width="9.140625" style="30"/>
    <col min="16128" max="16128" width="8.28515625" style="30" bestFit="1" customWidth="1"/>
    <col min="16129" max="16129" width="7.28515625" style="30" bestFit="1" customWidth="1"/>
    <col min="16130" max="16130" width="19" style="30" bestFit="1" customWidth="1"/>
    <col min="16131" max="16132" width="20.42578125" style="30" customWidth="1"/>
    <col min="16133" max="16133" width="21.28515625" style="30" customWidth="1"/>
    <col min="16134" max="16134" width="23.85546875" style="30" customWidth="1"/>
    <col min="16135" max="16135" width="20.5703125" style="30" customWidth="1"/>
    <col min="16136" max="16136" width="16.140625" style="30" bestFit="1" customWidth="1"/>
    <col min="16137" max="16137" width="18.140625" style="30" customWidth="1"/>
    <col min="16138" max="16138" width="15.85546875" style="30" customWidth="1"/>
    <col min="16139" max="16139" width="16" style="30" customWidth="1"/>
    <col min="16140" max="16140" width="18.140625" style="30" customWidth="1"/>
    <col min="16141" max="16141" width="18.140625" style="30" bestFit="1" customWidth="1"/>
    <col min="16142" max="16384" width="9.140625" style="30"/>
  </cols>
  <sheetData>
    <row r="1" spans="1:70" ht="30" customHeight="1" x14ac:dyDescent="0.3">
      <c r="A1" s="138" t="s">
        <v>89</v>
      </c>
      <c r="B1" s="138"/>
      <c r="C1" s="138"/>
      <c r="D1" s="138"/>
      <c r="E1" s="138"/>
      <c r="F1" s="138"/>
      <c r="G1" s="138"/>
      <c r="H1" s="24"/>
    </row>
    <row r="2" spans="1:70" s="31" customFormat="1" ht="78" customHeight="1" x14ac:dyDescent="0.25">
      <c r="C2" s="31" t="s">
        <v>90</v>
      </c>
      <c r="D2" s="31" t="s">
        <v>91</v>
      </c>
      <c r="E2" s="31" t="s">
        <v>92</v>
      </c>
      <c r="F2" s="31" t="s">
        <v>93</v>
      </c>
      <c r="G2" s="32" t="s">
        <v>94</v>
      </c>
      <c r="H2" s="32" t="s">
        <v>95</v>
      </c>
      <c r="I2" s="33" t="s">
        <v>96</v>
      </c>
      <c r="J2" s="32" t="s">
        <v>97</v>
      </c>
      <c r="K2" s="32" t="s">
        <v>98</v>
      </c>
      <c r="L2" s="32" t="s">
        <v>99</v>
      </c>
      <c r="M2" s="32" t="s">
        <v>100</v>
      </c>
      <c r="N2" s="34" t="s">
        <v>101</v>
      </c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</row>
    <row r="3" spans="1:70" ht="26.1" customHeight="1" x14ac:dyDescent="0.25">
      <c r="A3" s="36" t="s">
        <v>102</v>
      </c>
      <c r="B3" s="26" t="s">
        <v>103</v>
      </c>
      <c r="C3" s="37">
        <f>C7+C8+C9+C10</f>
        <v>7374370.5471421592</v>
      </c>
      <c r="D3" s="37">
        <f>D7+D8+D9+D10</f>
        <v>16304041.158706555</v>
      </c>
      <c r="E3" s="37">
        <f>D3-C3</f>
        <v>8929670.6115643959</v>
      </c>
      <c r="F3" s="37">
        <f>C3+D3</f>
        <v>23678411.705848716</v>
      </c>
      <c r="G3" s="37">
        <f>G7+G8+G9+G10</f>
        <v>11891192.176217426</v>
      </c>
      <c r="H3" s="37">
        <f>H7+H8+H9+H10</f>
        <v>4412848.9824891295</v>
      </c>
      <c r="I3" s="38" t="s">
        <v>104</v>
      </c>
      <c r="J3" s="37">
        <f>D3/F3*100</f>
        <v>68.85614356759983</v>
      </c>
      <c r="K3" s="37">
        <f>G3/D3*100</f>
        <v>72.934017158484579</v>
      </c>
      <c r="L3" s="37"/>
      <c r="M3" s="37"/>
      <c r="N3" s="38" t="s">
        <v>104</v>
      </c>
    </row>
    <row r="4" spans="1:70" ht="26.1" customHeight="1" x14ac:dyDescent="0.25">
      <c r="A4" s="36" t="s">
        <v>105</v>
      </c>
      <c r="B4" s="26" t="s">
        <v>103</v>
      </c>
      <c r="C4" s="37">
        <f>C11+C12+C13+C14</f>
        <v>6697965.9363650493</v>
      </c>
      <c r="D4" s="37">
        <f t="shared" ref="D4:I4" si="0">D11+D12+D13+D14</f>
        <v>9593041.9601759706</v>
      </c>
      <c r="E4" s="37">
        <f>D4-C4</f>
        <v>2895076.0238109212</v>
      </c>
      <c r="F4" s="37">
        <f>C4+D4</f>
        <v>16291007.89654102</v>
      </c>
      <c r="G4" s="37">
        <f t="shared" si="0"/>
        <v>6809540.2833806695</v>
      </c>
      <c r="H4" s="37">
        <f t="shared" si="0"/>
        <v>2783501.6767952996</v>
      </c>
      <c r="I4" s="37">
        <f t="shared" si="0"/>
        <v>1163323.7850859999</v>
      </c>
      <c r="J4" s="37">
        <f>D4/F4*100</f>
        <v>58.885503101455186</v>
      </c>
      <c r="K4" s="37">
        <f>G4/D4*100</f>
        <v>70.984160307537707</v>
      </c>
      <c r="L4" s="37">
        <f t="shared" ref="L4:M5" si="1">(C4-C3)/C3*100</f>
        <v>-9.1723708003694178</v>
      </c>
      <c r="M4" s="37">
        <f t="shared" si="1"/>
        <v>-41.161569289506055</v>
      </c>
      <c r="N4" s="38">
        <f>I4/D4*100</f>
        <v>12.126745509040392</v>
      </c>
      <c r="O4" s="39"/>
      <c r="P4" s="39"/>
    </row>
    <row r="5" spans="1:70" ht="26.1" customHeight="1" x14ac:dyDescent="0.25">
      <c r="A5" s="36" t="s">
        <v>106</v>
      </c>
      <c r="B5" s="26" t="s">
        <v>103</v>
      </c>
      <c r="C5" s="37">
        <f>SUM(C15:C18)</f>
        <v>8817557.7240077332</v>
      </c>
      <c r="D5" s="37">
        <f>SUM(D15:D18)</f>
        <v>8527430.9937481266</v>
      </c>
      <c r="E5" s="37">
        <f>D5-C5</f>
        <v>-290126.73025960661</v>
      </c>
      <c r="F5" s="37">
        <f>D5+C5</f>
        <v>17344988.717755862</v>
      </c>
      <c r="G5" s="37">
        <f>SUM(G15:G18)</f>
        <v>6996574.1951669501</v>
      </c>
      <c r="H5" s="37">
        <f>SUM(H15:H18)</f>
        <v>1530856.7985811769</v>
      </c>
      <c r="I5" s="37">
        <f>SUM(I15:I18)</f>
        <v>344370.06235811795</v>
      </c>
      <c r="J5" s="37">
        <f>D5/F5*100</f>
        <v>49.163658348296849</v>
      </c>
      <c r="K5" s="37">
        <f>G5/D5*100</f>
        <v>82.047854744253897</v>
      </c>
      <c r="L5" s="37">
        <f t="shared" si="1"/>
        <v>31.64530557157439</v>
      </c>
      <c r="M5" s="37">
        <f t="shared" si="1"/>
        <v>-11.10816538540708</v>
      </c>
      <c r="N5" s="38">
        <f>I5/D5*100</f>
        <v>4.0383799365904265</v>
      </c>
      <c r="O5" s="39"/>
      <c r="P5" s="39"/>
    </row>
    <row r="6" spans="1:70" ht="26.1" customHeight="1" x14ac:dyDescent="0.25">
      <c r="A6" s="36" t="s">
        <v>107</v>
      </c>
      <c r="B6" s="26" t="s">
        <v>108</v>
      </c>
      <c r="C6" s="37">
        <f>C19</f>
        <v>2286508.3769816891</v>
      </c>
      <c r="D6" s="37">
        <f>D19</f>
        <v>3005886.6181080989</v>
      </c>
      <c r="E6" s="37">
        <f>D6-C6</f>
        <v>719378.24112640973</v>
      </c>
      <c r="F6" s="37">
        <f>D6+C6</f>
        <v>5292394.995089788</v>
      </c>
      <c r="G6" s="37">
        <f>G19</f>
        <v>2376696.7559936531</v>
      </c>
      <c r="H6" s="37">
        <f>H19</f>
        <v>629189.86211444612</v>
      </c>
      <c r="I6" s="37">
        <f>I19</f>
        <v>170681.117951797</v>
      </c>
      <c r="J6" s="37">
        <f>J19</f>
        <v>56.796339292454924</v>
      </c>
      <c r="K6" s="37">
        <f>K19</f>
        <v>79.068077341172071</v>
      </c>
      <c r="L6" s="37"/>
      <c r="M6" s="37"/>
      <c r="N6" s="38">
        <f>N19</f>
        <v>5.678228743678412</v>
      </c>
      <c r="O6" s="39"/>
      <c r="P6" s="39"/>
    </row>
    <row r="7" spans="1:70" ht="26.1" customHeight="1" x14ac:dyDescent="0.25">
      <c r="A7" s="36" t="s">
        <v>102</v>
      </c>
      <c r="B7" s="26" t="s">
        <v>109</v>
      </c>
      <c r="C7" s="37">
        <v>1545444.5650675702</v>
      </c>
      <c r="D7" s="37">
        <v>3969478.6260109451</v>
      </c>
      <c r="E7" s="37">
        <v>2424034.0609433749</v>
      </c>
      <c r="F7" s="37">
        <v>5514923.1910785157</v>
      </c>
      <c r="G7" s="37">
        <v>3233613.4433736298</v>
      </c>
      <c r="H7" s="37">
        <v>735865.18263731513</v>
      </c>
      <c r="I7" s="38" t="s">
        <v>104</v>
      </c>
      <c r="J7" s="37">
        <v>71.977042806912806</v>
      </c>
      <c r="K7" s="37">
        <v>81.461918504476003</v>
      </c>
      <c r="L7" s="37">
        <f>(C7-C6)/C6*100</f>
        <v>-32.410281955422441</v>
      </c>
      <c r="M7" s="37">
        <f>(D7-D6)/D6*100</f>
        <v>32.056831488518675</v>
      </c>
      <c r="N7" s="38" t="s">
        <v>104</v>
      </c>
      <c r="O7" s="39"/>
      <c r="P7" s="39"/>
    </row>
    <row r="8" spans="1:70" ht="26.1" customHeight="1" x14ac:dyDescent="0.25">
      <c r="A8" s="36"/>
      <c r="B8" s="26" t="s">
        <v>110</v>
      </c>
      <c r="C8" s="37">
        <v>1977237.8081547492</v>
      </c>
      <c r="D8" s="37">
        <v>4682155.7286211019</v>
      </c>
      <c r="E8" s="37">
        <v>2704917.9204663527</v>
      </c>
      <c r="F8" s="37">
        <v>6659393.5367758507</v>
      </c>
      <c r="G8" s="37">
        <v>3268760.5475543169</v>
      </c>
      <c r="H8" s="37">
        <v>1413395.1810667848</v>
      </c>
      <c r="I8" s="40">
        <v>726183.72761299997</v>
      </c>
      <c r="J8" s="37">
        <v>70.30904094741291</v>
      </c>
      <c r="K8" s="37">
        <v>69.813153107510345</v>
      </c>
      <c r="L8" s="37">
        <f>(C8-C7)/C7*100</f>
        <v>27.939743219990561</v>
      </c>
      <c r="M8" s="37">
        <f>(D8-D7)/D7*100</f>
        <v>17.953922158446002</v>
      </c>
      <c r="N8" s="38">
        <v>15.509602194006083</v>
      </c>
      <c r="O8" s="39"/>
      <c r="P8" s="39"/>
    </row>
    <row r="9" spans="1:70" ht="26.1" customHeight="1" x14ac:dyDescent="0.25">
      <c r="A9" s="36"/>
      <c r="B9" s="26" t="s">
        <v>111</v>
      </c>
      <c r="C9" s="37">
        <v>1820655.9413203401</v>
      </c>
      <c r="D9" s="37">
        <v>4697844.2847565096</v>
      </c>
      <c r="E9" s="37">
        <v>2877188.3434361694</v>
      </c>
      <c r="F9" s="37">
        <v>6518500.2260768497</v>
      </c>
      <c r="G9" s="41">
        <v>3149330.87462648</v>
      </c>
      <c r="H9" s="37">
        <v>1548513.4101300295</v>
      </c>
      <c r="I9" s="40">
        <v>140719.79999999999</v>
      </c>
      <c r="J9" s="37">
        <v>72.069404338793746</v>
      </c>
      <c r="K9" s="37">
        <v>67.037787626239094</v>
      </c>
      <c r="L9" s="37">
        <f t="shared" ref="L9:M44" si="2">(C9-C8)/C8*100</f>
        <v>-7.9192227757640632</v>
      </c>
      <c r="M9" s="37">
        <f>(D9-D8)/D8*100</f>
        <v>0.33507121601074852</v>
      </c>
      <c r="N9" s="38">
        <v>2.99541218206413</v>
      </c>
      <c r="O9" s="39"/>
      <c r="P9" s="39"/>
    </row>
    <row r="10" spans="1:70" ht="26.1" customHeight="1" x14ac:dyDescent="0.25">
      <c r="A10" s="36"/>
      <c r="B10" s="26" t="s">
        <v>112</v>
      </c>
      <c r="C10" s="37">
        <v>2031032.2325995001</v>
      </c>
      <c r="D10" s="37">
        <v>2954562.5193179999</v>
      </c>
      <c r="E10" s="37">
        <f>D10-C10</f>
        <v>923530.28671849985</v>
      </c>
      <c r="F10" s="37">
        <f>C10+D10</f>
        <v>4985594.7519175</v>
      </c>
      <c r="G10" s="41">
        <f>G29+G30+G31</f>
        <v>2239487.3106630002</v>
      </c>
      <c r="H10" s="37">
        <f>H29+H30+H31</f>
        <v>715075.20865499985</v>
      </c>
      <c r="I10" s="40">
        <f>I29+I30+I31</f>
        <v>252342.746079</v>
      </c>
      <c r="J10" s="37">
        <f t="shared" ref="J10:J14" si="3">D10/F10*100</f>
        <v>59.261987111600902</v>
      </c>
      <c r="K10" s="37">
        <f t="shared" ref="K10:K14" si="4">G10/D10*100</f>
        <v>75.797594263801187</v>
      </c>
      <c r="L10" s="37">
        <f t="shared" si="2"/>
        <v>11.554972386852786</v>
      </c>
      <c r="M10" s="37">
        <f t="shared" si="2"/>
        <v>-37.108121507881449</v>
      </c>
      <c r="N10" s="38">
        <f t="shared" ref="N10:N19" si="5">I10/D10*100</f>
        <v>8.5407820761649731</v>
      </c>
      <c r="O10" s="39"/>
      <c r="P10" s="39"/>
    </row>
    <row r="11" spans="1:70" ht="26.1" customHeight="1" x14ac:dyDescent="0.25">
      <c r="A11" s="36" t="s">
        <v>105</v>
      </c>
      <c r="B11" s="26" t="s">
        <v>109</v>
      </c>
      <c r="C11" s="37">
        <v>1727677.7007240001</v>
      </c>
      <c r="D11" s="37">
        <v>2665059.7546502999</v>
      </c>
      <c r="E11" s="37">
        <f>D11-C11</f>
        <v>937382.05392629979</v>
      </c>
      <c r="F11" s="37">
        <f>D11+C11</f>
        <v>4392737.4553743005</v>
      </c>
      <c r="G11" s="37">
        <v>1675223.1605923001</v>
      </c>
      <c r="H11" s="37">
        <f>D11-G11</f>
        <v>989836.59405799978</v>
      </c>
      <c r="I11" s="37">
        <f>SUM(I32:I34)</f>
        <v>352760.69439299998</v>
      </c>
      <c r="J11" s="37">
        <f t="shared" si="3"/>
        <v>60.669679937045387</v>
      </c>
      <c r="K11" s="37">
        <f t="shared" si="4"/>
        <v>62.858746700488787</v>
      </c>
      <c r="L11" s="37">
        <f t="shared" si="2"/>
        <v>-14.935978218683374</v>
      </c>
      <c r="M11" s="37">
        <f t="shared" si="2"/>
        <v>-9.7984985179642035</v>
      </c>
      <c r="N11" s="38">
        <f t="shared" si="5"/>
        <v>13.23650225018268</v>
      </c>
      <c r="O11" s="39"/>
      <c r="P11" s="39"/>
    </row>
    <row r="12" spans="1:70" ht="26.1" customHeight="1" x14ac:dyDescent="0.25">
      <c r="A12" s="36"/>
      <c r="B12" s="26" t="s">
        <v>110</v>
      </c>
      <c r="C12" s="37">
        <f>SUM(C35:C37)</f>
        <v>1705675.8196669</v>
      </c>
      <c r="D12" s="37">
        <v>2653790.3404685999</v>
      </c>
      <c r="E12" s="37">
        <f t="shared" ref="E12:G12" si="6">SUM(E35:E37)</f>
        <v>948114.52080169984</v>
      </c>
      <c r="F12" s="37">
        <f t="shared" si="6"/>
        <v>4359466.1601355001</v>
      </c>
      <c r="G12" s="37">
        <f t="shared" si="6"/>
        <v>1984277.601396</v>
      </c>
      <c r="H12" s="37">
        <f>SUM(H35:H37)</f>
        <v>669512.7390725998</v>
      </c>
      <c r="I12" s="37">
        <f>I35+I36+I37</f>
        <v>366882.88178699999</v>
      </c>
      <c r="J12" s="37">
        <f t="shared" si="3"/>
        <v>60.874204386211247</v>
      </c>
      <c r="K12" s="37">
        <f t="shared" si="4"/>
        <v>74.771453160298307</v>
      </c>
      <c r="L12" s="37">
        <f t="shared" si="2"/>
        <v>-1.2734945324512805</v>
      </c>
      <c r="M12" s="37">
        <f t="shared" si="2"/>
        <v>-0.422857842569414</v>
      </c>
      <c r="N12" s="38">
        <f t="shared" si="5"/>
        <v>13.824863109653821</v>
      </c>
      <c r="O12" s="39"/>
      <c r="P12" s="39"/>
    </row>
    <row r="13" spans="1:70" ht="26.1" customHeight="1" x14ac:dyDescent="0.25">
      <c r="A13" s="36"/>
      <c r="B13" s="26" t="s">
        <v>111</v>
      </c>
      <c r="C13" s="37">
        <f>SUM(C38:C40)</f>
        <v>1688226.9149839999</v>
      </c>
      <c r="D13" s="37">
        <f t="shared" ref="D13:I13" si="7">SUM(D38:D40)</f>
        <v>2333214.3030502</v>
      </c>
      <c r="E13" s="37">
        <f t="shared" si="7"/>
        <v>644987.38806620007</v>
      </c>
      <c r="F13" s="37">
        <f t="shared" si="7"/>
        <v>4021441.2180341994</v>
      </c>
      <c r="G13" s="37">
        <f t="shared" si="7"/>
        <v>1611493.153554</v>
      </c>
      <c r="H13" s="37">
        <f t="shared" si="7"/>
        <v>721721.14949619991</v>
      </c>
      <c r="I13" s="37">
        <f t="shared" si="7"/>
        <v>308696.031135</v>
      </c>
      <c r="J13" s="37">
        <f t="shared" si="3"/>
        <v>58.019356159848201</v>
      </c>
      <c r="K13" s="37">
        <f t="shared" si="4"/>
        <v>69.06751563486057</v>
      </c>
      <c r="L13" s="37">
        <f t="shared" si="2"/>
        <v>-1.0229906809787361</v>
      </c>
      <c r="M13" s="37">
        <f t="shared" si="2"/>
        <v>-12.079930826856254</v>
      </c>
      <c r="N13" s="38">
        <f t="shared" si="5"/>
        <v>13.230504833244128</v>
      </c>
      <c r="O13" s="39"/>
      <c r="P13" s="39"/>
    </row>
    <row r="14" spans="1:70" ht="26.1" customHeight="1" x14ac:dyDescent="0.25">
      <c r="A14" s="36"/>
      <c r="B14" s="26" t="s">
        <v>112</v>
      </c>
      <c r="C14" s="37">
        <f>SUM(C41:C43)</f>
        <v>1576385.50099015</v>
      </c>
      <c r="D14" s="37">
        <f>SUM(D41:D43)</f>
        <v>1940977.5620068701</v>
      </c>
      <c r="E14" s="37">
        <f t="shared" ref="E14:E19" si="8">D14-C14</f>
        <v>364592.06101672002</v>
      </c>
      <c r="F14" s="37">
        <f t="shared" ref="F14:I14" si="9">F41+F42+F43</f>
        <v>3517363.0629970203</v>
      </c>
      <c r="G14" s="37">
        <f t="shared" si="9"/>
        <v>1538546.3678383699</v>
      </c>
      <c r="H14" s="37">
        <f t="shared" si="9"/>
        <v>402431.19416850025</v>
      </c>
      <c r="I14" s="37">
        <f t="shared" si="9"/>
        <v>134984.17777099999</v>
      </c>
      <c r="J14" s="37">
        <f t="shared" si="3"/>
        <v>55.182747053499561</v>
      </c>
      <c r="K14" s="37">
        <f t="shared" si="4"/>
        <v>79.266571543856116</v>
      </c>
      <c r="L14" s="37">
        <f>(C14-C13)/C13*100</f>
        <v>-6.6247856257468722</v>
      </c>
      <c r="M14" s="37">
        <f t="shared" si="2"/>
        <v>-16.811003624080339</v>
      </c>
      <c r="N14" s="38">
        <f t="shared" si="5"/>
        <v>6.954442978281179</v>
      </c>
      <c r="O14" s="39"/>
      <c r="P14" s="39"/>
    </row>
    <row r="15" spans="1:70" ht="26.1" customHeight="1" x14ac:dyDescent="0.25">
      <c r="A15" s="36" t="s">
        <v>106</v>
      </c>
      <c r="B15" s="26" t="s">
        <v>109</v>
      </c>
      <c r="C15" s="37">
        <f>SUM(C44:C46)</f>
        <v>1691201.3972231401</v>
      </c>
      <c r="D15" s="37">
        <f>SUM(D44:D46)</f>
        <v>1437868.000089372</v>
      </c>
      <c r="E15" s="37">
        <f t="shared" si="8"/>
        <v>-253333.39713376807</v>
      </c>
      <c r="F15" s="37">
        <f>D15+C15</f>
        <v>3129069.3973125122</v>
      </c>
      <c r="G15" s="37">
        <f>SUM(G44:G46)</f>
        <v>1128118.9367605001</v>
      </c>
      <c r="H15" s="37">
        <f>SUM(H44:H46)</f>
        <v>309749.06332887203</v>
      </c>
      <c r="I15" s="37">
        <f>SUM(I44:I46)</f>
        <v>77071.495259142015</v>
      </c>
      <c r="J15" s="37">
        <f>D15/F15*100</f>
        <v>45.95193706232034</v>
      </c>
      <c r="K15" s="37">
        <f>G15/D15*100</f>
        <v>78.457753889117825</v>
      </c>
      <c r="L15" s="37">
        <f>(C15-C14)/C14*100</f>
        <v>7.2834910090756724</v>
      </c>
      <c r="M15" s="37">
        <f>(D15-D14)/D14*100</f>
        <v>-25.920421326113058</v>
      </c>
      <c r="N15" s="38">
        <f t="shared" si="5"/>
        <v>5.3601231305204351</v>
      </c>
      <c r="O15" s="39"/>
      <c r="P15" s="39"/>
    </row>
    <row r="16" spans="1:70" ht="26.1" customHeight="1" x14ac:dyDescent="0.25">
      <c r="A16" s="36"/>
      <c r="B16" s="26" t="s">
        <v>110</v>
      </c>
      <c r="C16" s="37">
        <f>SUM(C47:C49)</f>
        <v>2360163.8886197191</v>
      </c>
      <c r="D16" s="37">
        <f>SUM(D47:D49)</f>
        <v>1788035.9732298839</v>
      </c>
      <c r="E16" s="37">
        <f t="shared" si="8"/>
        <v>-572127.91538983514</v>
      </c>
      <c r="F16" s="37">
        <f>D16+C16</f>
        <v>4148199.8618496032</v>
      </c>
      <c r="G16" s="37">
        <f>SUM(G47:G49)</f>
        <v>1485562.6743455001</v>
      </c>
      <c r="H16" s="37">
        <f>SUM(H47:H49)</f>
        <v>302473.29888438404</v>
      </c>
      <c r="I16" s="37">
        <f>SUM(I47:I49)</f>
        <v>62681.872014075008</v>
      </c>
      <c r="J16" s="37">
        <f t="shared" ref="J16:J19" si="10">D16/F16*100</f>
        <v>43.103901277134533</v>
      </c>
      <c r="K16" s="37">
        <f t="shared" ref="K16:K19" si="11">G16/D16*100</f>
        <v>83.083489179582884</v>
      </c>
      <c r="L16" s="37">
        <f t="shared" ref="L16:M19" si="12">(C16-C15)/C15*100</f>
        <v>39.555459952609937</v>
      </c>
      <c r="M16" s="37">
        <f t="shared" si="12"/>
        <v>24.353276734633976</v>
      </c>
      <c r="N16" s="38">
        <f t="shared" si="5"/>
        <v>3.5056270093295336</v>
      </c>
      <c r="O16" s="39"/>
      <c r="P16" s="39"/>
    </row>
    <row r="17" spans="1:70" ht="26.1" customHeight="1" x14ac:dyDescent="0.25">
      <c r="A17" s="36"/>
      <c r="B17" s="26" t="s">
        <v>111</v>
      </c>
      <c r="C17" s="37">
        <f>SUM(C50:C52)</f>
        <v>2458555.9570185901</v>
      </c>
      <c r="D17" s="37">
        <f>SUM(D50:D52)</f>
        <v>2322591.432739622</v>
      </c>
      <c r="E17" s="37">
        <f t="shared" si="8"/>
        <v>-135964.52427896811</v>
      </c>
      <c r="F17" s="37">
        <f>D17+C17</f>
        <v>4781147.3897582125</v>
      </c>
      <c r="G17" s="37">
        <f>SUM(G50:G52)</f>
        <v>1957527.76217816</v>
      </c>
      <c r="H17" s="37">
        <f>SUM(H50:H52)</f>
        <v>365063.67056146194</v>
      </c>
      <c r="I17" s="37">
        <f>SUM(I50:I52)</f>
        <v>75065.524821323008</v>
      </c>
      <c r="J17" s="37">
        <f t="shared" si="10"/>
        <v>48.578118250754819</v>
      </c>
      <c r="K17" s="37">
        <f t="shared" si="11"/>
        <v>84.28205385521251</v>
      </c>
      <c r="L17" s="37">
        <f t="shared" si="12"/>
        <v>4.1688659365266814</v>
      </c>
      <c r="M17" s="37">
        <f t="shared" si="12"/>
        <v>29.896236290152721</v>
      </c>
      <c r="N17" s="38">
        <f t="shared" si="5"/>
        <v>3.2319728628628912</v>
      </c>
      <c r="O17" s="39"/>
      <c r="P17" s="39"/>
    </row>
    <row r="18" spans="1:70" ht="26.1" customHeight="1" x14ac:dyDescent="0.25">
      <c r="A18" s="36"/>
      <c r="B18" s="26" t="s">
        <v>112</v>
      </c>
      <c r="C18" s="37">
        <f>SUM(C53:C55)</f>
        <v>2307636.4811462839</v>
      </c>
      <c r="D18" s="37">
        <f>SUM(D53:D55)</f>
        <v>2978935.5876892488</v>
      </c>
      <c r="E18" s="37">
        <f t="shared" si="8"/>
        <v>671299.10654296493</v>
      </c>
      <c r="F18" s="37">
        <f>D18+C18</f>
        <v>5286572.0688355323</v>
      </c>
      <c r="G18" s="37">
        <f>SUM(G53:G55)</f>
        <v>2425364.82188279</v>
      </c>
      <c r="H18" s="37">
        <f>SUM(H53:H55)</f>
        <v>553570.76580645901</v>
      </c>
      <c r="I18" s="37">
        <f>SUM(I53:I55)</f>
        <v>129551.17026357794</v>
      </c>
      <c r="J18" s="37">
        <f t="shared" si="10"/>
        <v>56.349096331253001</v>
      </c>
      <c r="K18" s="37">
        <f t="shared" si="11"/>
        <v>81.417162287961318</v>
      </c>
      <c r="L18" s="37">
        <f t="shared" si="12"/>
        <v>-6.1385414247524892</v>
      </c>
      <c r="M18" s="37">
        <f t="shared" si="12"/>
        <v>28.259130973174802</v>
      </c>
      <c r="N18" s="38">
        <f t="shared" si="5"/>
        <v>4.348908073036597</v>
      </c>
      <c r="O18" s="39"/>
      <c r="P18" s="39"/>
    </row>
    <row r="19" spans="1:70" ht="26.1" customHeight="1" x14ac:dyDescent="0.25">
      <c r="A19" s="36" t="s">
        <v>107</v>
      </c>
      <c r="B19" s="26" t="s">
        <v>109</v>
      </c>
      <c r="C19" s="37">
        <f>SUM(C56:C58)</f>
        <v>2286508.3769816891</v>
      </c>
      <c r="D19" s="37">
        <f t="shared" ref="D19" si="13">SUM(D56:D58)</f>
        <v>3005886.6181080989</v>
      </c>
      <c r="E19" s="37">
        <f t="shared" si="8"/>
        <v>719378.24112640973</v>
      </c>
      <c r="F19" s="37">
        <f>D19+C19</f>
        <v>5292394.995089788</v>
      </c>
      <c r="G19" s="37">
        <f>SUM(G56:G58)</f>
        <v>2376696.7559936531</v>
      </c>
      <c r="H19" s="37">
        <f>SUM(H56:H58)</f>
        <v>629189.86211444612</v>
      </c>
      <c r="I19" s="37">
        <f>SUM(I56:I58)</f>
        <v>170681.117951797</v>
      </c>
      <c r="J19" s="37">
        <f t="shared" si="10"/>
        <v>56.796339292454924</v>
      </c>
      <c r="K19" s="37">
        <f t="shared" si="11"/>
        <v>79.068077341172071</v>
      </c>
      <c r="L19" s="37">
        <f t="shared" si="12"/>
        <v>-0.91557332956097637</v>
      </c>
      <c r="M19" s="37">
        <f t="shared" si="12"/>
        <v>0.90472014669359968</v>
      </c>
      <c r="N19" s="38">
        <f t="shared" si="5"/>
        <v>5.678228743678412</v>
      </c>
      <c r="O19" s="39"/>
      <c r="P19" s="39"/>
    </row>
    <row r="20" spans="1:70" ht="26.1" customHeight="1" x14ac:dyDescent="0.25">
      <c r="A20" s="36" t="s">
        <v>102</v>
      </c>
      <c r="B20" s="26" t="s">
        <v>113</v>
      </c>
      <c r="C20" s="37">
        <v>533370.07293745002</v>
      </c>
      <c r="D20" s="37">
        <v>1422423.8545070291</v>
      </c>
      <c r="E20" s="37">
        <v>889053.78156957903</v>
      </c>
      <c r="F20" s="37">
        <v>1955793.927444479</v>
      </c>
      <c r="G20" s="37">
        <v>1093545.76277309</v>
      </c>
      <c r="H20" s="37">
        <v>328878.09173393901</v>
      </c>
      <c r="I20" s="38" t="s">
        <v>104</v>
      </c>
      <c r="J20" s="37">
        <v>72.728718222661968</v>
      </c>
      <c r="K20" s="37">
        <v>76.879037096300763</v>
      </c>
      <c r="L20" s="37"/>
      <c r="M20" s="37"/>
      <c r="N20" s="38"/>
      <c r="O20" s="39"/>
      <c r="P20" s="39"/>
    </row>
    <row r="21" spans="1:70" ht="26.1" customHeight="1" x14ac:dyDescent="0.25">
      <c r="A21" s="36"/>
      <c r="B21" s="26" t="s">
        <v>114</v>
      </c>
      <c r="C21" s="37">
        <v>487553.32098740997</v>
      </c>
      <c r="D21" s="37">
        <v>1263067.653965655</v>
      </c>
      <c r="E21" s="37">
        <v>775514.3329782451</v>
      </c>
      <c r="F21" s="37">
        <v>1750620.9749530649</v>
      </c>
      <c r="G21" s="37">
        <v>1108219.3784492</v>
      </c>
      <c r="H21" s="37">
        <v>154848.27551645506</v>
      </c>
      <c r="I21" s="38" t="s">
        <v>104</v>
      </c>
      <c r="J21" s="37">
        <v>72.1496927111546</v>
      </c>
      <c r="K21" s="37">
        <v>87.740302347995552</v>
      </c>
      <c r="L21" s="37">
        <f t="shared" si="2"/>
        <v>-8.5900492499910328</v>
      </c>
      <c r="M21" s="37">
        <v>-11.203144550511084</v>
      </c>
      <c r="N21" s="38">
        <v>0</v>
      </c>
      <c r="O21" s="39"/>
      <c r="P21" s="39"/>
    </row>
    <row r="22" spans="1:70" ht="26.1" customHeight="1" x14ac:dyDescent="0.25">
      <c r="A22" s="36"/>
      <c r="B22" s="26" t="s">
        <v>115</v>
      </c>
      <c r="C22" s="37">
        <v>524521.17114271002</v>
      </c>
      <c r="D22" s="37">
        <v>1283987.117538261</v>
      </c>
      <c r="E22" s="37">
        <v>759465.94639555097</v>
      </c>
      <c r="F22" s="37">
        <v>1808508.2886809711</v>
      </c>
      <c r="G22" s="37">
        <v>1031848.3021513399</v>
      </c>
      <c r="H22" s="37">
        <v>252138.81538692105</v>
      </c>
      <c r="I22" s="38" t="s">
        <v>104</v>
      </c>
      <c r="J22" s="37">
        <v>70.997026973801283</v>
      </c>
      <c r="K22" s="37">
        <v>80.36282358733186</v>
      </c>
      <c r="L22" s="37">
        <f t="shared" si="2"/>
        <v>7.5823194231210396</v>
      </c>
      <c r="M22" s="37">
        <v>1.6562425224749546</v>
      </c>
      <c r="N22" s="38">
        <v>0</v>
      </c>
      <c r="O22" s="39"/>
      <c r="P22" s="39"/>
    </row>
    <row r="23" spans="1:70" ht="26.1" customHeight="1" x14ac:dyDescent="0.25">
      <c r="A23" s="36"/>
      <c r="B23" s="26" t="s">
        <v>116</v>
      </c>
      <c r="C23" s="24">
        <v>730739.54194600903</v>
      </c>
      <c r="D23" s="24">
        <v>1512888.3213801079</v>
      </c>
      <c r="E23" s="24">
        <v>782148.77943409886</v>
      </c>
      <c r="F23" s="37">
        <v>2243627.8633261169</v>
      </c>
      <c r="G23" s="37">
        <v>1115864.773070564</v>
      </c>
      <c r="H23" s="37">
        <v>397023.54830954387</v>
      </c>
      <c r="I23" s="40">
        <v>285003.27535499999</v>
      </c>
      <c r="J23" s="37">
        <v>67.430448075167533</v>
      </c>
      <c r="K23" s="37">
        <v>73.757246804088922</v>
      </c>
      <c r="L23" s="37">
        <f t="shared" si="2"/>
        <v>39.315547617274689</v>
      </c>
      <c r="M23" s="37">
        <v>17.827375424195097</v>
      </c>
      <c r="N23" s="42">
        <f t="shared" ref="N23:N58" si="14">I23/D23*100</f>
        <v>18.838355173170374</v>
      </c>
      <c r="O23" s="39"/>
      <c r="P23" s="39"/>
    </row>
    <row r="24" spans="1:70" ht="26.1" customHeight="1" x14ac:dyDescent="0.25">
      <c r="A24" s="36"/>
      <c r="B24" s="26" t="s">
        <v>117</v>
      </c>
      <c r="C24" s="24">
        <v>678090.39038353798</v>
      </c>
      <c r="D24" s="24">
        <v>1589360.803948917</v>
      </c>
      <c r="E24" s="24">
        <v>911270.41356537899</v>
      </c>
      <c r="F24" s="37">
        <v>2267451.1943324548</v>
      </c>
      <c r="G24" s="37">
        <v>1073315.9755474699</v>
      </c>
      <c r="H24" s="37">
        <v>516044.82840144704</v>
      </c>
      <c r="I24" s="40">
        <v>218825.33371899999</v>
      </c>
      <c r="J24" s="37">
        <v>70.094598195610999</v>
      </c>
      <c r="K24" s="37">
        <v>67.531297668893998</v>
      </c>
      <c r="L24" s="37">
        <f t="shared" si="2"/>
        <v>-7.2049134527827503</v>
      </c>
      <c r="M24" s="37">
        <v>5.0547341458124606</v>
      </c>
      <c r="N24" s="42">
        <f t="shared" si="14"/>
        <v>13.76813453404084</v>
      </c>
      <c r="O24" s="39"/>
      <c r="P24" s="39"/>
    </row>
    <row r="25" spans="1:70" ht="26.1" customHeight="1" x14ac:dyDescent="0.25">
      <c r="A25" s="36"/>
      <c r="B25" s="26" t="s">
        <v>118</v>
      </c>
      <c r="C25" s="24">
        <v>568407.87582520198</v>
      </c>
      <c r="D25" s="24">
        <v>1579906.6032920768</v>
      </c>
      <c r="E25" s="24">
        <v>1011498.7274668749</v>
      </c>
      <c r="F25" s="37">
        <v>2148314.4791172789</v>
      </c>
      <c r="G25" s="37">
        <v>1079579.798936283</v>
      </c>
      <c r="H25" s="37">
        <v>500326.80435579387</v>
      </c>
      <c r="I25" s="40">
        <v>222355.11853899999</v>
      </c>
      <c r="J25" s="37">
        <v>73.541682032569312</v>
      </c>
      <c r="K25" s="37">
        <v>68.331874598583568</v>
      </c>
      <c r="L25" s="37">
        <f t="shared" si="2"/>
        <v>-16.175205564600013</v>
      </c>
      <c r="M25" s="37">
        <v>-0.59484294776555657</v>
      </c>
      <c r="N25" s="42">
        <f t="shared" si="14"/>
        <v>14.073940704828694</v>
      </c>
      <c r="O25" s="39"/>
      <c r="P25" s="39"/>
    </row>
    <row r="26" spans="1:70" ht="26.1" customHeight="1" x14ac:dyDescent="0.25">
      <c r="A26" s="36"/>
      <c r="B26" s="26" t="s">
        <v>119</v>
      </c>
      <c r="C26" s="24">
        <v>673988.08695637004</v>
      </c>
      <c r="D26" s="24">
        <v>1290315.83211688</v>
      </c>
      <c r="E26" s="24">
        <v>616327.74516050995</v>
      </c>
      <c r="F26" s="37">
        <v>1964303.9190732501</v>
      </c>
      <c r="G26" s="24">
        <v>981824.22739260993</v>
      </c>
      <c r="H26" s="24">
        <v>308491.60472427006</v>
      </c>
      <c r="I26" s="24">
        <v>44494.661215</v>
      </c>
      <c r="J26" s="37">
        <v>65.68819720757088</v>
      </c>
      <c r="K26" s="37">
        <v>76.091775591239426</v>
      </c>
      <c r="L26" s="37">
        <f t="shared" si="2"/>
        <v>18.574726991227745</v>
      </c>
      <c r="M26" s="37">
        <v>-18.329613318393122</v>
      </c>
      <c r="N26" s="42">
        <f t="shared" si="14"/>
        <v>3.4483542794326936</v>
      </c>
      <c r="O26" s="39"/>
      <c r="P26" s="39"/>
    </row>
    <row r="27" spans="1:70" ht="26.1" customHeight="1" x14ac:dyDescent="0.25">
      <c r="A27" s="36"/>
      <c r="B27" s="26" t="s">
        <v>120</v>
      </c>
      <c r="C27" s="24">
        <v>566877.9369681899</v>
      </c>
      <c r="D27" s="24">
        <v>2290965.3313593399</v>
      </c>
      <c r="E27" s="24">
        <v>1724087.39439115</v>
      </c>
      <c r="F27" s="37">
        <v>2857843.2683275295</v>
      </c>
      <c r="G27" s="24">
        <v>1181239.16988782</v>
      </c>
      <c r="H27" s="24">
        <v>1109726.1614715199</v>
      </c>
      <c r="I27" s="24">
        <v>57211.375291999997</v>
      </c>
      <c r="J27" s="37">
        <v>80.164134847746965</v>
      </c>
      <c r="K27" s="37">
        <v>51.560761471101536</v>
      </c>
      <c r="L27" s="37">
        <f t="shared" si="2"/>
        <v>-15.891994541309126</v>
      </c>
      <c r="M27" s="37">
        <v>77.550741790155655</v>
      </c>
      <c r="N27" s="42">
        <f t="shared" si="14"/>
        <v>2.4972606310918612</v>
      </c>
      <c r="O27" s="39"/>
      <c r="P27" s="39"/>
    </row>
    <row r="28" spans="1:70" ht="26.1" customHeight="1" x14ac:dyDescent="0.25">
      <c r="A28" s="36"/>
      <c r="B28" s="26" t="s">
        <v>121</v>
      </c>
      <c r="C28" s="24">
        <v>579789.91739577998</v>
      </c>
      <c r="D28" s="24">
        <v>1116563.12128029</v>
      </c>
      <c r="E28" s="24">
        <v>536773.20388450997</v>
      </c>
      <c r="F28" s="37">
        <v>1696353.03867607</v>
      </c>
      <c r="G28" s="24">
        <v>986267.47734605009</v>
      </c>
      <c r="H28" s="24">
        <v>130295.64393423987</v>
      </c>
      <c r="I28" s="24">
        <v>39013.766595000001</v>
      </c>
      <c r="J28" s="37">
        <v>65.821388344475679</v>
      </c>
      <c r="K28" s="37">
        <v>88.330651312857412</v>
      </c>
      <c r="L28" s="37">
        <f t="shared" si="2"/>
        <v>2.2777355733134894</v>
      </c>
      <c r="M28" s="37">
        <v>-51.262330075602705</v>
      </c>
      <c r="N28" s="42">
        <f t="shared" si="14"/>
        <v>3.4940941404428139</v>
      </c>
      <c r="O28" s="39"/>
      <c r="P28" s="39"/>
    </row>
    <row r="29" spans="1:70" s="26" customFormat="1" ht="26.1" customHeight="1" x14ac:dyDescent="0.25">
      <c r="B29" s="26" t="s">
        <v>122</v>
      </c>
      <c r="C29" s="37">
        <v>753945.57558800001</v>
      </c>
      <c r="D29" s="37">
        <v>1031550.872387</v>
      </c>
      <c r="E29" s="37">
        <f>D29-C29</f>
        <v>277605.296799</v>
      </c>
      <c r="F29" s="37">
        <f>D29+C29</f>
        <v>1785496.4479749999</v>
      </c>
      <c r="G29" s="37">
        <v>816104.65267800004</v>
      </c>
      <c r="H29" s="37">
        <f>D29-G29</f>
        <v>215446.21970899997</v>
      </c>
      <c r="I29" s="37">
        <v>115365.900914</v>
      </c>
      <c r="J29" s="37">
        <f>D29/F29*100</f>
        <v>57.773896641291081</v>
      </c>
      <c r="K29" s="37">
        <f>G29/D29*100</f>
        <v>79.114338858493795</v>
      </c>
      <c r="L29" s="37">
        <f t="shared" si="2"/>
        <v>30.037717622698285</v>
      </c>
      <c r="M29" s="37">
        <f t="shared" si="2"/>
        <v>-7.6137432155032991</v>
      </c>
      <c r="N29" s="42">
        <f t="shared" si="14"/>
        <v>11.183733541618194</v>
      </c>
      <c r="O29" s="39"/>
      <c r="P29" s="39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</row>
    <row r="30" spans="1:70" s="26" customFormat="1" ht="26.1" customHeight="1" x14ac:dyDescent="0.25">
      <c r="B30" s="26" t="s">
        <v>123</v>
      </c>
      <c r="C30" s="37">
        <v>602961.9358335</v>
      </c>
      <c r="D30" s="37">
        <v>950874.14043799997</v>
      </c>
      <c r="E30" s="37">
        <f t="shared" ref="E30:E31" si="15">D30-C30</f>
        <v>347912.20460449997</v>
      </c>
      <c r="F30" s="37">
        <f t="shared" ref="F30:F31" si="16">D30+C30</f>
        <v>1553836.0762715</v>
      </c>
      <c r="G30" s="37">
        <v>783094.005963</v>
      </c>
      <c r="H30" s="37">
        <f t="shared" ref="H30:H31" si="17">D30-G30</f>
        <v>167780.13447499997</v>
      </c>
      <c r="I30" s="37">
        <v>62095.469537999998</v>
      </c>
      <c r="J30" s="37">
        <f t="shared" ref="J30:J31" si="18">D30/F30*100</f>
        <v>61.19526731028575</v>
      </c>
      <c r="K30" s="37">
        <f t="shared" ref="K30:K31" si="19">G30/D30*100</f>
        <v>82.355169066043203</v>
      </c>
      <c r="L30" s="37">
        <f t="shared" si="2"/>
        <v>-20.025800885793153</v>
      </c>
      <c r="M30" s="37">
        <f t="shared" si="2"/>
        <v>-7.8209164577908563</v>
      </c>
      <c r="N30" s="42">
        <f t="shared" si="14"/>
        <v>6.5303563213315527</v>
      </c>
      <c r="O30" s="39"/>
      <c r="P30" s="39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</row>
    <row r="31" spans="1:70" s="26" customFormat="1" ht="26.1" customHeight="1" x14ac:dyDescent="0.25">
      <c r="B31" s="26" t="s">
        <v>124</v>
      </c>
      <c r="C31" s="37">
        <v>674124.72117799998</v>
      </c>
      <c r="D31" s="37">
        <v>972137.50649299996</v>
      </c>
      <c r="E31" s="37">
        <f t="shared" si="15"/>
        <v>298012.78531499999</v>
      </c>
      <c r="F31" s="37">
        <f t="shared" si="16"/>
        <v>1646262.2276709999</v>
      </c>
      <c r="G31" s="37">
        <v>640288.65202200005</v>
      </c>
      <c r="H31" s="37">
        <f t="shared" si="17"/>
        <v>331848.85447099991</v>
      </c>
      <c r="I31" s="37">
        <v>74881.375627000001</v>
      </c>
      <c r="J31" s="37">
        <f t="shared" si="18"/>
        <v>59.051194284418607</v>
      </c>
      <c r="K31" s="37">
        <f t="shared" si="19"/>
        <v>65.864000488146019</v>
      </c>
      <c r="L31" s="37">
        <f t="shared" si="2"/>
        <v>11.802201949303587</v>
      </c>
      <c r="M31" s="37">
        <f t="shared" si="2"/>
        <v>2.2361914317288587</v>
      </c>
      <c r="N31" s="42">
        <f t="shared" si="14"/>
        <v>7.702755538888284</v>
      </c>
      <c r="O31" s="39"/>
      <c r="P31" s="39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</row>
    <row r="32" spans="1:70" s="26" customFormat="1" ht="26.1" customHeight="1" x14ac:dyDescent="0.25">
      <c r="A32" s="36">
        <v>2015</v>
      </c>
      <c r="B32" s="26" t="s">
        <v>113</v>
      </c>
      <c r="C32" s="37">
        <v>537189.77842700004</v>
      </c>
      <c r="D32" s="37">
        <v>694013.42774700001</v>
      </c>
      <c r="E32" s="37">
        <f>D32-C32</f>
        <v>156823.64931999997</v>
      </c>
      <c r="F32" s="37">
        <f>D32+C32</f>
        <v>1231203.2061740002</v>
      </c>
      <c r="G32" s="37">
        <v>505897.86045400001</v>
      </c>
      <c r="H32" s="37">
        <f>D32-G32</f>
        <v>188115.567293</v>
      </c>
      <c r="I32" s="37">
        <v>76237.901433999999</v>
      </c>
      <c r="J32" s="37">
        <f>D32/F32*100</f>
        <v>56.368715112728381</v>
      </c>
      <c r="K32" s="37">
        <f>G32/D32*100</f>
        <v>72.894534922229653</v>
      </c>
      <c r="L32" s="37">
        <f t="shared" si="2"/>
        <v>-20.31299824040169</v>
      </c>
      <c r="M32" s="37">
        <f t="shared" si="2"/>
        <v>-28.609541025665862</v>
      </c>
      <c r="N32" s="42">
        <f t="shared" si="14"/>
        <v>10.985075848099044</v>
      </c>
      <c r="O32" s="39"/>
      <c r="P32" s="39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</row>
    <row r="33" spans="1:70" s="26" customFormat="1" ht="26.1" customHeight="1" x14ac:dyDescent="0.25">
      <c r="B33" s="26" t="s">
        <v>114</v>
      </c>
      <c r="C33" s="37">
        <v>552385.01917300001</v>
      </c>
      <c r="D33" s="37">
        <v>1164159.2006045</v>
      </c>
      <c r="E33" s="37">
        <f t="shared" ref="E33:E34" si="20">D33-C33</f>
        <v>611774.18143150001</v>
      </c>
      <c r="F33" s="37">
        <f t="shared" ref="F33:F34" si="21">D33+C33</f>
        <v>1716544.2197775</v>
      </c>
      <c r="G33" s="37">
        <v>591963.95510749996</v>
      </c>
      <c r="H33" s="37">
        <f t="shared" ref="H33:H34" si="22">D33-G33</f>
        <v>572195.24549700005</v>
      </c>
      <c r="I33" s="37">
        <v>214486.96717700001</v>
      </c>
      <c r="J33" s="37">
        <f t="shared" ref="J33:J37" si="23">D33/F33*100</f>
        <v>67.819936544099008</v>
      </c>
      <c r="K33" s="37">
        <f t="shared" ref="K33:K40" si="24">G33/D33*100</f>
        <v>50.849055249498299</v>
      </c>
      <c r="L33" s="37">
        <f t="shared" si="2"/>
        <v>2.8286541100046048</v>
      </c>
      <c r="M33" s="37">
        <f t="shared" si="2"/>
        <v>67.743036958773345</v>
      </c>
      <c r="N33" s="42">
        <f t="shared" si="14"/>
        <v>18.424195510856741</v>
      </c>
      <c r="O33" s="39"/>
      <c r="P33" s="39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</row>
    <row r="34" spans="1:70" s="26" customFormat="1" ht="26.1" customHeight="1" x14ac:dyDescent="0.25">
      <c r="B34" s="26" t="s">
        <v>115</v>
      </c>
      <c r="C34" s="37">
        <v>638102.90312399995</v>
      </c>
      <c r="D34" s="37">
        <v>806887.12629879999</v>
      </c>
      <c r="E34" s="37">
        <f t="shared" si="20"/>
        <v>168784.22317480005</v>
      </c>
      <c r="F34" s="37">
        <f t="shared" si="21"/>
        <v>1444990.0294228001</v>
      </c>
      <c r="G34" s="37">
        <v>577361.34503080009</v>
      </c>
      <c r="H34" s="37">
        <f t="shared" si="22"/>
        <v>229525.7812679999</v>
      </c>
      <c r="I34" s="37">
        <v>62035.825782</v>
      </c>
      <c r="J34" s="37">
        <f t="shared" si="23"/>
        <v>55.840324837473808</v>
      </c>
      <c r="K34" s="37">
        <f t="shared" si="24"/>
        <v>71.554164915130428</v>
      </c>
      <c r="L34" s="37">
        <f t="shared" si="2"/>
        <v>15.517778537754692</v>
      </c>
      <c r="M34" s="37">
        <f t="shared" si="2"/>
        <v>-30.689279792676405</v>
      </c>
      <c r="N34" s="42">
        <f t="shared" si="14"/>
        <v>7.6882904386588748</v>
      </c>
      <c r="O34" s="39"/>
      <c r="P34" s="39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</row>
    <row r="35" spans="1:70" s="26" customFormat="1" ht="26.1" customHeight="1" x14ac:dyDescent="0.25">
      <c r="B35" s="26" t="s">
        <v>116</v>
      </c>
      <c r="C35" s="37">
        <v>562779.8979029</v>
      </c>
      <c r="D35" s="37">
        <v>840736.795621</v>
      </c>
      <c r="E35" s="37">
        <f>D35-C35</f>
        <v>277956.89771809999</v>
      </c>
      <c r="F35" s="37">
        <f>D35+C35</f>
        <v>1403516.6935239001</v>
      </c>
      <c r="G35" s="37">
        <v>698387.292609</v>
      </c>
      <c r="H35" s="37">
        <f>D35-G35</f>
        <v>142349.503012</v>
      </c>
      <c r="I35" s="37">
        <v>41378.135650999997</v>
      </c>
      <c r="J35" s="37">
        <f t="shared" si="23"/>
        <v>59.902158592079715</v>
      </c>
      <c r="K35" s="37">
        <f t="shared" si="24"/>
        <v>83.068481865735961</v>
      </c>
      <c r="L35" s="37">
        <f t="shared" si="2"/>
        <v>-11.804209768101106</v>
      </c>
      <c r="M35" s="37">
        <f t="shared" si="2"/>
        <v>4.1950934918826626</v>
      </c>
      <c r="N35" s="42">
        <f t="shared" si="14"/>
        <v>4.9216515640232616</v>
      </c>
      <c r="O35" s="39"/>
      <c r="P35" s="39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</row>
    <row r="36" spans="1:70" s="26" customFormat="1" ht="26.1" customHeight="1" x14ac:dyDescent="0.25">
      <c r="B36" s="26" t="s">
        <v>117</v>
      </c>
      <c r="C36" s="37">
        <v>536566.34036799998</v>
      </c>
      <c r="D36" s="37">
        <v>820187.3752462999</v>
      </c>
      <c r="E36" s="37">
        <f t="shared" ref="E36:E37" si="25">D36-C36</f>
        <v>283621.03487829992</v>
      </c>
      <c r="F36" s="37">
        <f t="shared" ref="F36:F37" si="26">D36+C36</f>
        <v>1356753.7156142998</v>
      </c>
      <c r="G36" s="37">
        <v>668526.51653799997</v>
      </c>
      <c r="H36" s="37">
        <f t="shared" ref="H36:H37" si="27">D36-G36</f>
        <v>151660.85870829993</v>
      </c>
      <c r="I36" s="37">
        <v>55051.606999000003</v>
      </c>
      <c r="J36" s="37">
        <f t="shared" si="23"/>
        <v>60.452193040425342</v>
      </c>
      <c r="K36" s="37">
        <f t="shared" si="24"/>
        <v>81.508998640370862</v>
      </c>
      <c r="L36" s="37">
        <f t="shared" si="2"/>
        <v>-4.6578702673247969</v>
      </c>
      <c r="M36" s="37">
        <f t="shared" si="2"/>
        <v>-2.4442156548556344</v>
      </c>
      <c r="N36" s="42">
        <f t="shared" si="14"/>
        <v>6.7120768571289169</v>
      </c>
      <c r="O36" s="39"/>
      <c r="P36" s="39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</row>
    <row r="37" spans="1:70" s="26" customFormat="1" ht="26.1" customHeight="1" x14ac:dyDescent="0.25">
      <c r="B37" s="26" t="s">
        <v>118</v>
      </c>
      <c r="C37" s="37">
        <v>606329.58139599999</v>
      </c>
      <c r="D37" s="37">
        <v>992866.16960129992</v>
      </c>
      <c r="E37" s="37">
        <f t="shared" si="25"/>
        <v>386536.58820529992</v>
      </c>
      <c r="F37" s="37">
        <f t="shared" si="26"/>
        <v>1599195.7509972998</v>
      </c>
      <c r="G37" s="37">
        <v>617363.79224900005</v>
      </c>
      <c r="H37" s="37">
        <f t="shared" si="27"/>
        <v>375502.37735229987</v>
      </c>
      <c r="I37" s="37">
        <v>270453.13913700002</v>
      </c>
      <c r="J37" s="37">
        <f t="shared" si="23"/>
        <v>62.085343147148997</v>
      </c>
      <c r="K37" s="37">
        <f t="shared" si="24"/>
        <v>62.179960517429208</v>
      </c>
      <c r="L37" s="37">
        <f t="shared" si="2"/>
        <v>13.001792281668923</v>
      </c>
      <c r="M37" s="37">
        <f t="shared" si="2"/>
        <v>21.053578678060617</v>
      </c>
      <c r="N37" s="42">
        <f t="shared" si="14"/>
        <v>27.239636863204282</v>
      </c>
      <c r="O37" s="39"/>
      <c r="P37" s="39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</row>
    <row r="38" spans="1:70" s="26" customFormat="1" ht="26.1" customHeight="1" x14ac:dyDescent="0.25">
      <c r="B38" s="26" t="s">
        <v>119</v>
      </c>
      <c r="C38" s="37">
        <v>624885.85918399994</v>
      </c>
      <c r="D38" s="37">
        <v>880515.4963921</v>
      </c>
      <c r="E38" s="37">
        <f>D38-C38</f>
        <v>255629.63720810006</v>
      </c>
      <c r="F38" s="37">
        <f>D38+C38</f>
        <v>1505401.3555760998</v>
      </c>
      <c r="G38" s="37">
        <v>572813.15381000005</v>
      </c>
      <c r="H38" s="37">
        <f>D38-G38</f>
        <v>307702.34258209995</v>
      </c>
      <c r="I38" s="37">
        <v>97203.341795</v>
      </c>
      <c r="J38" s="37">
        <f>D38/F38*100</f>
        <v>58.49041474093378</v>
      </c>
      <c r="K38" s="37">
        <f t="shared" si="24"/>
        <v>65.054295598100651</v>
      </c>
      <c r="L38" s="37">
        <f t="shared" si="2"/>
        <v>3.0604275887837074</v>
      </c>
      <c r="M38" s="37">
        <f t="shared" si="2"/>
        <v>-11.315792263756554</v>
      </c>
      <c r="N38" s="42">
        <f t="shared" si="14"/>
        <v>11.039367528827073</v>
      </c>
      <c r="O38" s="39"/>
      <c r="P38" s="39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</row>
    <row r="39" spans="1:70" s="26" customFormat="1" ht="26.1" customHeight="1" x14ac:dyDescent="0.25">
      <c r="B39" s="26" t="s">
        <v>120</v>
      </c>
      <c r="C39" s="37">
        <v>580048.76755400002</v>
      </c>
      <c r="D39" s="37">
        <v>772218.78539440001</v>
      </c>
      <c r="E39" s="37">
        <f t="shared" ref="E39:E40" si="28">D39-C39</f>
        <v>192170.01784039999</v>
      </c>
      <c r="F39" s="37">
        <f t="shared" ref="F39:F40" si="29">D39+C39</f>
        <v>1352267.5529483999</v>
      </c>
      <c r="G39" s="37">
        <v>512822.90246100002</v>
      </c>
      <c r="H39" s="37">
        <f t="shared" ref="H39:H40" si="30">D39-G39</f>
        <v>259395.88293339999</v>
      </c>
      <c r="I39" s="37">
        <v>162057.72792</v>
      </c>
      <c r="J39" s="37">
        <f>D39/F39*100</f>
        <v>57.105473226115812</v>
      </c>
      <c r="K39" s="37">
        <f t="shared" si="24"/>
        <v>66.409016739871575</v>
      </c>
      <c r="L39" s="37">
        <f t="shared" si="2"/>
        <v>-7.1752450421185596</v>
      </c>
      <c r="M39" s="37">
        <f t="shared" si="2"/>
        <v>-12.299239643304889</v>
      </c>
      <c r="N39" s="42">
        <f t="shared" si="14"/>
        <v>20.985986223739854</v>
      </c>
      <c r="O39" s="39"/>
      <c r="P39" s="39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</row>
    <row r="40" spans="1:70" s="26" customFormat="1" ht="26.1" customHeight="1" x14ac:dyDescent="0.25">
      <c r="B40" s="26" t="s">
        <v>121</v>
      </c>
      <c r="C40" s="37">
        <v>483292.28824600001</v>
      </c>
      <c r="D40" s="37">
        <v>680480.02126369998</v>
      </c>
      <c r="E40" s="37">
        <f t="shared" si="28"/>
        <v>197187.73301769997</v>
      </c>
      <c r="F40" s="37">
        <f t="shared" si="29"/>
        <v>1163772.3095096999</v>
      </c>
      <c r="G40" s="37">
        <v>525857.09728300001</v>
      </c>
      <c r="H40" s="37">
        <f t="shared" si="30"/>
        <v>154622.92398069997</v>
      </c>
      <c r="I40" s="37">
        <v>49434.96142</v>
      </c>
      <c r="J40" s="37">
        <f t="shared" ref="J40:J58" si="31">D40/F40*100</f>
        <v>58.471920641451582</v>
      </c>
      <c r="K40" s="37">
        <f t="shared" si="24"/>
        <v>77.277374919317381</v>
      </c>
      <c r="L40" s="37">
        <f t="shared" si="2"/>
        <v>-16.680749054258168</v>
      </c>
      <c r="M40" s="37">
        <f t="shared" si="2"/>
        <v>-11.879892831646893</v>
      </c>
      <c r="N40" s="42">
        <f t="shared" si="14"/>
        <v>7.2647190035345561</v>
      </c>
      <c r="O40" s="39"/>
      <c r="P40" s="39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</row>
    <row r="41" spans="1:70" s="26" customFormat="1" ht="26.1" customHeight="1" x14ac:dyDescent="0.25">
      <c r="B41" s="26" t="s">
        <v>122</v>
      </c>
      <c r="C41" s="37">
        <v>548109.21249870001</v>
      </c>
      <c r="D41" s="37">
        <v>714591.58692426002</v>
      </c>
      <c r="E41" s="37">
        <f>D41-C41</f>
        <v>166482.37442556</v>
      </c>
      <c r="F41" s="37">
        <f>D41+C41</f>
        <v>1262700.79942296</v>
      </c>
      <c r="G41" s="37">
        <v>559539.13499535993</v>
      </c>
      <c r="H41" s="37">
        <f>D41-G41</f>
        <v>155052.45192890009</v>
      </c>
      <c r="I41" s="37">
        <v>49599.551643999999</v>
      </c>
      <c r="J41" s="37">
        <f t="shared" si="31"/>
        <v>56.592312862304382</v>
      </c>
      <c r="K41" s="37">
        <f>G41/D41*100</f>
        <v>78.301948306405933</v>
      </c>
      <c r="L41" s="37">
        <f t="shared" si="2"/>
        <v>13.411537040646429</v>
      </c>
      <c r="M41" s="37">
        <f t="shared" si="2"/>
        <v>5.012868062931874</v>
      </c>
      <c r="N41" s="42">
        <f t="shared" si="14"/>
        <v>6.9409649583877737</v>
      </c>
      <c r="O41" s="39"/>
      <c r="P41" s="39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</row>
    <row r="42" spans="1:70" s="26" customFormat="1" ht="26.1" customHeight="1" x14ac:dyDescent="0.25">
      <c r="B42" s="26" t="s">
        <v>123</v>
      </c>
      <c r="C42" s="37">
        <v>520887.428235</v>
      </c>
      <c r="D42" s="37">
        <v>654051.16836830007</v>
      </c>
      <c r="E42" s="37">
        <f>D42-C42</f>
        <v>133163.74013330007</v>
      </c>
      <c r="F42" s="37">
        <f t="shared" ref="F42:F43" si="32">D42+C42</f>
        <v>1174938.5966033</v>
      </c>
      <c r="G42" s="37">
        <v>516815.03533799999</v>
      </c>
      <c r="H42" s="37">
        <f t="shared" ref="H42:H43" si="33">D42-G42</f>
        <v>137236.13303030009</v>
      </c>
      <c r="I42" s="37">
        <v>38673.248148999999</v>
      </c>
      <c r="J42" s="37">
        <f t="shared" si="31"/>
        <v>55.666838272156149</v>
      </c>
      <c r="K42" s="37">
        <f t="shared" ref="K42:K43" si="34">G42/D42*100</f>
        <v>79.01752344962992</v>
      </c>
      <c r="L42" s="37">
        <f t="shared" si="2"/>
        <v>-4.9664890943179651</v>
      </c>
      <c r="M42" s="37">
        <f t="shared" si="2"/>
        <v>-8.4720306905007909</v>
      </c>
      <c r="N42" s="42">
        <f t="shared" si="14"/>
        <v>5.9128780773345957</v>
      </c>
      <c r="O42" s="39"/>
      <c r="P42" s="39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</row>
    <row r="43" spans="1:70" s="26" customFormat="1" ht="26.1" customHeight="1" x14ac:dyDescent="0.25">
      <c r="B43" s="26" t="s">
        <v>124</v>
      </c>
      <c r="C43" s="37">
        <v>507388.86025645002</v>
      </c>
      <c r="D43" s="37">
        <v>572334.80671431008</v>
      </c>
      <c r="E43" s="37">
        <f>D43-C43</f>
        <v>64945.94645786006</v>
      </c>
      <c r="F43" s="37">
        <f t="shared" si="32"/>
        <v>1079723.6669707601</v>
      </c>
      <c r="G43" s="37">
        <v>462192.19750501</v>
      </c>
      <c r="H43" s="37">
        <f t="shared" si="33"/>
        <v>110142.60920930008</v>
      </c>
      <c r="I43" s="37">
        <v>46711.377977999997</v>
      </c>
      <c r="J43" s="37">
        <f t="shared" si="31"/>
        <v>53.007526297912435</v>
      </c>
      <c r="K43" s="37">
        <f t="shared" si="34"/>
        <v>80.755563366552423</v>
      </c>
      <c r="L43" s="37">
        <f t="shared" si="2"/>
        <v>-2.5914558975418505</v>
      </c>
      <c r="M43" s="37">
        <f t="shared" si="2"/>
        <v>-12.493879012226614</v>
      </c>
      <c r="N43" s="42">
        <f t="shared" si="14"/>
        <v>8.1615476518304284</v>
      </c>
      <c r="O43" s="39"/>
      <c r="P43" s="39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</row>
    <row r="44" spans="1:70" s="26" customFormat="1" ht="26.1" customHeight="1" x14ac:dyDescent="0.25">
      <c r="A44" s="36">
        <v>2016</v>
      </c>
      <c r="B44" s="26" t="s">
        <v>113</v>
      </c>
      <c r="C44" s="41">
        <v>624600.68161531107</v>
      </c>
      <c r="D44" s="41">
        <v>469891.16641310201</v>
      </c>
      <c r="E44" s="37">
        <f>D44-C44</f>
        <v>-154709.51520220906</v>
      </c>
      <c r="F44" s="37">
        <f>D44+C44</f>
        <v>1094491.848028413</v>
      </c>
      <c r="G44" s="26">
        <v>354609.89808329998</v>
      </c>
      <c r="H44" s="37">
        <f>D44-G44</f>
        <v>115281.26832980203</v>
      </c>
      <c r="I44" s="26">
        <v>26418.909041593004</v>
      </c>
      <c r="J44" s="37">
        <f t="shared" si="31"/>
        <v>42.932358725151843</v>
      </c>
      <c r="K44" s="37">
        <f>G44/D44*100</f>
        <v>75.466389545094543</v>
      </c>
      <c r="L44" s="37">
        <f t="shared" si="2"/>
        <v>23.100984381016676</v>
      </c>
      <c r="M44" s="26">
        <f>(D44-D43)/D43*100</f>
        <v>-17.899250421151553</v>
      </c>
      <c r="N44" s="42">
        <f t="shared" si="14"/>
        <v>5.6223463920934789</v>
      </c>
      <c r="O44" s="39"/>
      <c r="P44" s="39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</row>
    <row r="45" spans="1:70" s="26" customFormat="1" ht="26.1" customHeight="1" x14ac:dyDescent="0.25">
      <c r="B45" s="26" t="s">
        <v>114</v>
      </c>
      <c r="C45" s="41">
        <v>531602.44878761098</v>
      </c>
      <c r="D45" s="41">
        <v>428718.51822110603</v>
      </c>
      <c r="E45" s="37">
        <f t="shared" ref="E45:E58" si="35">D45-C45</f>
        <v>-102883.93056650495</v>
      </c>
      <c r="F45" s="37">
        <f t="shared" ref="F45:F58" si="36">D45+C45</f>
        <v>960320.96700871701</v>
      </c>
      <c r="G45" s="26">
        <v>338757.64535559999</v>
      </c>
      <c r="H45" s="37">
        <f t="shared" ref="H45:H58" si="37">D45-G45</f>
        <v>89960.87286550604</v>
      </c>
      <c r="I45" s="26">
        <v>25119.526564796004</v>
      </c>
      <c r="J45" s="37">
        <f t="shared" si="31"/>
        <v>44.643252927873903</v>
      </c>
      <c r="K45" s="37">
        <f>G45/D45*100</f>
        <v>79.016331452445016</v>
      </c>
      <c r="L45" s="37">
        <f t="shared" ref="L45:M58" si="38">(C45-C44)/C44*100</f>
        <v>-14.88923012174638</v>
      </c>
      <c r="M45" s="26">
        <f t="shared" si="38"/>
        <v>-8.7621668877680694</v>
      </c>
      <c r="N45" s="42">
        <f t="shared" si="14"/>
        <v>5.8592119297820799</v>
      </c>
      <c r="O45" s="39"/>
      <c r="P45" s="39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</row>
    <row r="46" spans="1:70" s="26" customFormat="1" ht="26.1" customHeight="1" x14ac:dyDescent="0.25">
      <c r="B46" s="26" t="s">
        <v>115</v>
      </c>
      <c r="C46" s="41">
        <v>534998.26682021806</v>
      </c>
      <c r="D46" s="41">
        <v>539258.31545516395</v>
      </c>
      <c r="E46" s="37">
        <f t="shared" si="35"/>
        <v>4260.0486349458806</v>
      </c>
      <c r="F46" s="37">
        <f t="shared" si="36"/>
        <v>1074256.582275382</v>
      </c>
      <c r="G46" s="26">
        <v>434751.39332159999</v>
      </c>
      <c r="H46" s="37">
        <f t="shared" si="37"/>
        <v>104506.92213356396</v>
      </c>
      <c r="I46" s="26">
        <v>25533.059652753003</v>
      </c>
      <c r="J46" s="37">
        <f t="shared" si="31"/>
        <v>50.198278917031288</v>
      </c>
      <c r="K46" s="37">
        <f>G46/D46*100</f>
        <v>80.620248378487346</v>
      </c>
      <c r="L46" s="37">
        <f t="shared" si="38"/>
        <v>0.63878901241927966</v>
      </c>
      <c r="M46" s="26">
        <f t="shared" si="38"/>
        <v>25.783770127944049</v>
      </c>
      <c r="N46" s="42">
        <f t="shared" si="14"/>
        <v>4.734847645548439</v>
      </c>
      <c r="O46" s="39"/>
      <c r="P46" s="39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</row>
    <row r="47" spans="1:70" s="26" customFormat="1" ht="26.1" customHeight="1" x14ac:dyDescent="0.25">
      <c r="B47" s="26" t="s">
        <v>116</v>
      </c>
      <c r="C47" s="41">
        <v>803129.14251864096</v>
      </c>
      <c r="D47" s="37">
        <v>560070.46428542002</v>
      </c>
      <c r="E47" s="37">
        <f t="shared" si="35"/>
        <v>-243058.67823322094</v>
      </c>
      <c r="F47" s="37">
        <f t="shared" si="36"/>
        <v>1363199.606804061</v>
      </c>
      <c r="G47" s="26">
        <v>464987.68137613003</v>
      </c>
      <c r="H47" s="37">
        <f t="shared" si="37"/>
        <v>95082.782909289992</v>
      </c>
      <c r="I47" s="26">
        <v>20996.068889860002</v>
      </c>
      <c r="J47" s="37">
        <f t="shared" si="31"/>
        <v>41.084993091985353</v>
      </c>
      <c r="K47" s="37">
        <f t="shared" ref="K47:K58" si="39">G47/D47*100</f>
        <v>83.023067815117912</v>
      </c>
      <c r="L47" s="37">
        <f t="shared" si="38"/>
        <v>50.118083053253358</v>
      </c>
      <c r="M47" s="26">
        <f t="shared" si="38"/>
        <v>3.8594024855582365</v>
      </c>
      <c r="N47" s="42">
        <f t="shared" si="14"/>
        <v>3.748826304677281</v>
      </c>
      <c r="O47" s="39"/>
      <c r="P47" s="39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</row>
    <row r="48" spans="1:70" ht="26.1" customHeight="1" x14ac:dyDescent="0.25">
      <c r="A48" s="26"/>
      <c r="B48" s="26" t="s">
        <v>117</v>
      </c>
      <c r="C48" s="41">
        <v>644947.62933017197</v>
      </c>
      <c r="D48" s="37">
        <v>590765.02112850302</v>
      </c>
      <c r="E48" s="37">
        <f t="shared" si="35"/>
        <v>-54182.608201668947</v>
      </c>
      <c r="F48" s="37">
        <f t="shared" si="36"/>
        <v>1235712.6504586749</v>
      </c>
      <c r="G48" s="26">
        <v>494715.77015320002</v>
      </c>
      <c r="H48" s="37">
        <f t="shared" si="37"/>
        <v>96049.250975303003</v>
      </c>
      <c r="I48" s="26">
        <v>18918.637626524007</v>
      </c>
      <c r="J48" s="37">
        <f t="shared" si="31"/>
        <v>47.807637229352743</v>
      </c>
      <c r="K48" s="37">
        <f t="shared" si="39"/>
        <v>83.741547393610773</v>
      </c>
      <c r="L48" s="37">
        <f t="shared" si="38"/>
        <v>-19.695651024741334</v>
      </c>
      <c r="M48" s="26">
        <f t="shared" si="38"/>
        <v>5.4804812609151643</v>
      </c>
      <c r="N48" s="42">
        <f t="shared" si="14"/>
        <v>3.2023963758695233</v>
      </c>
      <c r="O48" s="39"/>
      <c r="P48" s="39"/>
    </row>
    <row r="49" spans="1:16" ht="26.1" customHeight="1" x14ac:dyDescent="0.25">
      <c r="A49" s="26"/>
      <c r="B49" s="26" t="s">
        <v>118</v>
      </c>
      <c r="C49" s="41">
        <v>912087.11677090602</v>
      </c>
      <c r="D49" s="41">
        <v>637200.48781596101</v>
      </c>
      <c r="E49" s="37">
        <f t="shared" si="35"/>
        <v>-274886.62895494502</v>
      </c>
      <c r="F49" s="37">
        <f t="shared" si="36"/>
        <v>1549287.6045868671</v>
      </c>
      <c r="G49" s="26">
        <v>525859.22281616996</v>
      </c>
      <c r="H49" s="37">
        <f t="shared" si="37"/>
        <v>111341.26499979105</v>
      </c>
      <c r="I49" s="26">
        <v>22767.165497690999</v>
      </c>
      <c r="J49" s="37">
        <f t="shared" si="31"/>
        <v>41.128612010413448</v>
      </c>
      <c r="K49" s="37">
        <f t="shared" si="39"/>
        <v>82.526494073879448</v>
      </c>
      <c r="L49" s="37">
        <f t="shared" si="38"/>
        <v>41.420337914596118</v>
      </c>
      <c r="M49" s="26">
        <f t="shared" si="38"/>
        <v>7.8602261519741115</v>
      </c>
      <c r="N49" s="42">
        <f t="shared" si="14"/>
        <v>3.5729987551840527</v>
      </c>
      <c r="O49" s="39"/>
      <c r="P49" s="39"/>
    </row>
    <row r="50" spans="1:16" ht="26.1" customHeight="1" x14ac:dyDescent="0.25">
      <c r="A50" s="26"/>
      <c r="B50" s="26" t="s">
        <v>119</v>
      </c>
      <c r="C50" s="41">
        <v>747183.36809373996</v>
      </c>
      <c r="D50" s="41">
        <v>702722.68242554297</v>
      </c>
      <c r="E50" s="37">
        <f t="shared" si="35"/>
        <v>-44460.685668196995</v>
      </c>
      <c r="F50" s="37">
        <f t="shared" si="36"/>
        <v>1449906.0505192829</v>
      </c>
      <c r="G50" s="26">
        <v>579967.59711966</v>
      </c>
      <c r="H50" s="37">
        <f t="shared" si="37"/>
        <v>122755.08530588297</v>
      </c>
      <c r="I50" s="26">
        <v>22104.363265183023</v>
      </c>
      <c r="J50" s="37">
        <f t="shared" si="31"/>
        <v>48.466773566043351</v>
      </c>
      <c r="K50" s="37">
        <f t="shared" si="39"/>
        <v>82.531503767293074</v>
      </c>
      <c r="L50" s="37">
        <f t="shared" si="38"/>
        <v>-18.079824355044131</v>
      </c>
      <c r="M50" s="26">
        <f t="shared" si="38"/>
        <v>10.282822418131349</v>
      </c>
      <c r="N50" s="42">
        <f t="shared" si="14"/>
        <v>3.1455314903009541</v>
      </c>
      <c r="O50" s="39"/>
      <c r="P50" s="39"/>
    </row>
    <row r="51" spans="1:16" ht="26.1" customHeight="1" x14ac:dyDescent="0.25">
      <c r="A51" s="26"/>
      <c r="B51" s="26" t="s">
        <v>120</v>
      </c>
      <c r="C51" s="41">
        <v>900769.76955037005</v>
      </c>
      <c r="D51" s="41">
        <v>858374.70455069304</v>
      </c>
      <c r="E51" s="37">
        <f t="shared" si="35"/>
        <v>-42395.064999677008</v>
      </c>
      <c r="F51" s="37">
        <f t="shared" si="36"/>
        <v>1759144.4741010631</v>
      </c>
      <c r="G51" s="26">
        <v>730645.88864151004</v>
      </c>
      <c r="H51" s="37">
        <f t="shared" si="37"/>
        <v>127728.815909183</v>
      </c>
      <c r="I51" s="26">
        <v>30466.620642813992</v>
      </c>
      <c r="J51" s="37">
        <f t="shared" si="31"/>
        <v>48.795009005120484</v>
      </c>
      <c r="K51" s="37">
        <f t="shared" si="39"/>
        <v>85.119690126931076</v>
      </c>
      <c r="L51" s="37">
        <f t="shared" si="38"/>
        <v>20.555382790233825</v>
      </c>
      <c r="M51" s="26">
        <f t="shared" si="38"/>
        <v>22.149850291995122</v>
      </c>
      <c r="N51" s="42">
        <f t="shared" si="14"/>
        <v>3.5493381248648768</v>
      </c>
      <c r="O51" s="39"/>
      <c r="P51" s="39"/>
    </row>
    <row r="52" spans="1:16" ht="26.1" customHeight="1" x14ac:dyDescent="0.25">
      <c r="A52" s="26"/>
      <c r="B52" s="26" t="s">
        <v>121</v>
      </c>
      <c r="C52" s="41">
        <v>810602.81937447994</v>
      </c>
      <c r="D52" s="41">
        <v>761494.04576338595</v>
      </c>
      <c r="E52" s="37">
        <f t="shared" si="35"/>
        <v>-49108.773611093988</v>
      </c>
      <c r="F52" s="37">
        <f t="shared" si="36"/>
        <v>1572096.8651378658</v>
      </c>
      <c r="G52" s="26">
        <v>646914.27641698997</v>
      </c>
      <c r="H52" s="37">
        <f t="shared" si="37"/>
        <v>114579.76934639597</v>
      </c>
      <c r="I52" s="26">
        <v>22494.540913326</v>
      </c>
      <c r="J52" s="37">
        <f t="shared" si="31"/>
        <v>48.438112348541985</v>
      </c>
      <c r="K52" s="37">
        <f t="shared" si="39"/>
        <v>84.953294121750943</v>
      </c>
      <c r="L52" s="37">
        <f t="shared" si="38"/>
        <v>-10.009988481396087</v>
      </c>
      <c r="M52" s="26">
        <f t="shared" si="38"/>
        <v>-11.286523038679039</v>
      </c>
      <c r="N52" s="42">
        <f t="shared" si="14"/>
        <v>2.9540008931751491</v>
      </c>
      <c r="O52" s="39"/>
      <c r="P52" s="39"/>
    </row>
    <row r="53" spans="1:16" ht="26.1" customHeight="1" x14ac:dyDescent="0.25">
      <c r="A53" s="26"/>
      <c r="B53" s="26" t="s">
        <v>122</v>
      </c>
      <c r="C53" s="41">
        <v>834309.023788939</v>
      </c>
      <c r="D53" s="41">
        <v>930264.34330308402</v>
      </c>
      <c r="E53" s="37">
        <f t="shared" si="35"/>
        <v>95955.319514145027</v>
      </c>
      <c r="F53" s="37">
        <f t="shared" si="36"/>
        <v>1764573.3670920231</v>
      </c>
      <c r="G53" s="26">
        <v>782351.71513240004</v>
      </c>
      <c r="H53" s="37">
        <f t="shared" si="37"/>
        <v>147912.62817068398</v>
      </c>
      <c r="I53" s="26">
        <v>39530.650994682968</v>
      </c>
      <c r="J53" s="37">
        <f t="shared" si="31"/>
        <v>52.718938223358691</v>
      </c>
      <c r="K53" s="37">
        <f t="shared" si="39"/>
        <v>84.099935761754395</v>
      </c>
      <c r="L53" s="37">
        <f t="shared" si="38"/>
        <v>2.9245154159163294</v>
      </c>
      <c r="M53" s="26">
        <f t="shared" si="38"/>
        <v>22.163048874598683</v>
      </c>
      <c r="N53" s="42">
        <f t="shared" si="14"/>
        <v>4.2493997839712661</v>
      </c>
      <c r="O53" s="39"/>
      <c r="P53" s="39"/>
    </row>
    <row r="54" spans="1:16" ht="26.1" customHeight="1" x14ac:dyDescent="0.25">
      <c r="A54" s="26"/>
      <c r="B54" s="26" t="s">
        <v>123</v>
      </c>
      <c r="C54" s="41">
        <v>714554.78428925003</v>
      </c>
      <c r="D54" s="41">
        <v>1062854.3000911339</v>
      </c>
      <c r="E54" s="37">
        <f t="shared" si="35"/>
        <v>348299.51580188388</v>
      </c>
      <c r="F54" s="37">
        <f t="shared" si="36"/>
        <v>1777409.0843803841</v>
      </c>
      <c r="G54" s="26">
        <v>862305.00736149994</v>
      </c>
      <c r="H54" s="37">
        <f t="shared" si="37"/>
        <v>200549.29272963398</v>
      </c>
      <c r="I54" s="26">
        <v>47470.810895233983</v>
      </c>
      <c r="J54" s="37">
        <f t="shared" si="31"/>
        <v>59.797955880351061</v>
      </c>
      <c r="K54" s="37">
        <f t="shared" si="39"/>
        <v>81.131064463639277</v>
      </c>
      <c r="L54" s="37">
        <f t="shared" si="38"/>
        <v>-14.3537030147218</v>
      </c>
      <c r="M54" s="26">
        <f t="shared" si="38"/>
        <v>14.252933345511615</v>
      </c>
      <c r="N54" s="42">
        <f t="shared" si="14"/>
        <v>4.466351680673788</v>
      </c>
      <c r="O54" s="39"/>
      <c r="P54" s="39"/>
    </row>
    <row r="55" spans="1:16" ht="26.1" customHeight="1" x14ac:dyDescent="0.25">
      <c r="A55" s="26"/>
      <c r="B55" s="26" t="s">
        <v>124</v>
      </c>
      <c r="C55" s="41">
        <v>758772.673068095</v>
      </c>
      <c r="D55" s="41">
        <v>985816.94429503102</v>
      </c>
      <c r="E55" s="37">
        <f t="shared" si="35"/>
        <v>227044.27122693602</v>
      </c>
      <c r="F55" s="37">
        <f t="shared" si="36"/>
        <v>1744589.617363126</v>
      </c>
      <c r="G55" s="26">
        <v>780708.09938888997</v>
      </c>
      <c r="H55" s="37">
        <f t="shared" si="37"/>
        <v>205108.84490614105</v>
      </c>
      <c r="I55" s="26">
        <v>42549.708373660993</v>
      </c>
      <c r="J55" s="37">
        <f t="shared" si="31"/>
        <v>56.507096825730962</v>
      </c>
      <c r="K55" s="37">
        <f t="shared" si="39"/>
        <v>79.194023181168106</v>
      </c>
      <c r="L55" s="37">
        <f t="shared" si="38"/>
        <v>6.1881733564806236</v>
      </c>
      <c r="M55" s="26">
        <f t="shared" si="38"/>
        <v>-7.2481577004013973</v>
      </c>
      <c r="N55" s="42">
        <f t="shared" si="14"/>
        <v>4.316187566048459</v>
      </c>
      <c r="O55" s="39"/>
      <c r="P55" s="39"/>
    </row>
    <row r="56" spans="1:16" ht="26.1" customHeight="1" x14ac:dyDescent="0.25">
      <c r="A56" s="44">
        <v>2017</v>
      </c>
      <c r="B56" s="26" t="s">
        <v>113</v>
      </c>
      <c r="C56" s="135">
        <v>740823.44573701906</v>
      </c>
      <c r="D56" s="135">
        <v>1095356.8865088699</v>
      </c>
      <c r="E56" s="37">
        <f t="shared" si="35"/>
        <v>354533.44077185087</v>
      </c>
      <c r="F56" s="37">
        <f t="shared" si="36"/>
        <v>1836180.3322458891</v>
      </c>
      <c r="G56" s="26">
        <v>850168.99793244991</v>
      </c>
      <c r="H56" s="37">
        <f t="shared" si="37"/>
        <v>245187.88857642002</v>
      </c>
      <c r="I56" s="26">
        <v>78303.090553690025</v>
      </c>
      <c r="J56" s="37">
        <f t="shared" si="31"/>
        <v>59.654101902349922</v>
      </c>
      <c r="K56" s="37">
        <f t="shared" si="39"/>
        <v>77.61570757473531</v>
      </c>
      <c r="L56" s="37">
        <f t="shared" si="38"/>
        <v>-2.3655605912240207</v>
      </c>
      <c r="M56" s="26">
        <f t="shared" si="38"/>
        <v>11.111590528825023</v>
      </c>
      <c r="N56" s="42">
        <f t="shared" si="14"/>
        <v>7.148637263171663</v>
      </c>
      <c r="O56" s="39"/>
      <c r="P56" s="39"/>
    </row>
    <row r="57" spans="1:16" ht="26.1" customHeight="1" x14ac:dyDescent="0.25">
      <c r="B57" s="26" t="s">
        <v>114</v>
      </c>
      <c r="C57" s="136">
        <v>758391.42792606901</v>
      </c>
      <c r="D57" s="136">
        <v>981480.10750498809</v>
      </c>
      <c r="E57" s="37">
        <f t="shared" si="35"/>
        <v>223088.67957891908</v>
      </c>
      <c r="F57" s="37">
        <f t="shared" si="36"/>
        <v>1739871.5354310572</v>
      </c>
      <c r="G57" s="26">
        <v>771136.2196829</v>
      </c>
      <c r="H57" s="37">
        <f t="shared" si="37"/>
        <v>210343.88782208809</v>
      </c>
      <c r="I57" s="25">
        <v>48962.515783128991</v>
      </c>
      <c r="J57" s="37">
        <f t="shared" si="31"/>
        <v>56.411067571251692</v>
      </c>
      <c r="K57" s="37">
        <f t="shared" si="39"/>
        <v>78.568705956068598</v>
      </c>
      <c r="L57" s="37">
        <f t="shared" si="38"/>
        <v>2.3714128231419807</v>
      </c>
      <c r="M57" s="26">
        <f t="shared" si="38"/>
        <v>-10.396317438312805</v>
      </c>
      <c r="N57" s="42">
        <f t="shared" si="14"/>
        <v>4.9886406671650407</v>
      </c>
      <c r="O57" s="39"/>
      <c r="P57" s="39"/>
    </row>
    <row r="58" spans="1:16" ht="26.1" customHeight="1" x14ac:dyDescent="0.25">
      <c r="B58" s="26" t="s">
        <v>115</v>
      </c>
      <c r="C58" s="136">
        <v>787293.50331860094</v>
      </c>
      <c r="D58" s="136">
        <v>929049.62409424095</v>
      </c>
      <c r="E58" s="37">
        <f t="shared" si="35"/>
        <v>141756.12077564001</v>
      </c>
      <c r="F58" s="37">
        <f t="shared" si="36"/>
        <v>1716343.1274128419</v>
      </c>
      <c r="G58" s="26">
        <v>755391.53837830294</v>
      </c>
      <c r="H58" s="37">
        <f t="shared" si="37"/>
        <v>173658.08571593801</v>
      </c>
      <c r="I58" s="25">
        <v>43415.511614977986</v>
      </c>
      <c r="J58" s="37">
        <f t="shared" si="31"/>
        <v>54.129597354735196</v>
      </c>
      <c r="K58" s="37">
        <f t="shared" si="39"/>
        <v>81.307986009332637</v>
      </c>
      <c r="L58" s="37">
        <f t="shared" si="38"/>
        <v>3.810970737310261</v>
      </c>
      <c r="M58" s="26">
        <f t="shared" si="38"/>
        <v>-5.3419812597150038</v>
      </c>
      <c r="N58" s="42">
        <f t="shared" si="14"/>
        <v>4.6731100781947044</v>
      </c>
      <c r="O58" s="39"/>
      <c r="P58" s="39"/>
    </row>
    <row r="60" spans="1:16" ht="45" customHeight="1" x14ac:dyDescent="0.3">
      <c r="A60" s="30"/>
      <c r="B60" s="30"/>
      <c r="F60" s="47"/>
    </row>
    <row r="61" spans="1:16" ht="45" customHeight="1" x14ac:dyDescent="0.3">
      <c r="A61" s="30"/>
      <c r="B61" s="30"/>
      <c r="F61" s="47"/>
    </row>
    <row r="62" spans="1:16" ht="45" customHeight="1" x14ac:dyDescent="0.3">
      <c r="A62" s="30"/>
      <c r="B62" s="30"/>
      <c r="F62" s="47"/>
    </row>
    <row r="63" spans="1:16" ht="45" customHeight="1" x14ac:dyDescent="0.3">
      <c r="F63" s="49"/>
    </row>
    <row r="64" spans="1:16" ht="45" customHeight="1" x14ac:dyDescent="0.25">
      <c r="A64" s="30"/>
      <c r="B64" s="30"/>
      <c r="E64" s="37"/>
    </row>
    <row r="65" spans="1:14" ht="45" customHeight="1" x14ac:dyDescent="0.25">
      <c r="A65" s="30"/>
      <c r="B65" s="30"/>
      <c r="E65" s="37"/>
      <c r="F65" s="30"/>
      <c r="G65" s="30"/>
      <c r="H65" s="30"/>
      <c r="I65" s="30"/>
      <c r="J65" s="30"/>
      <c r="K65" s="30"/>
      <c r="L65" s="30"/>
      <c r="M65" s="30"/>
      <c r="N65" s="30"/>
    </row>
  </sheetData>
  <mergeCells count="1">
    <mergeCell ref="A1:G1"/>
  </mergeCells>
  <pageMargins left="0.3" right="0.2" top="0.25" bottom="0.25" header="0.3" footer="0.3"/>
  <pageSetup scale="41" orientation="portrait" r:id="rId1"/>
  <headerFooter>
    <oddHeader>&amp;C&amp;26 &amp;22 9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opLeftCell="A8" zoomScale="50" zoomScaleNormal="50" workbookViewId="0">
      <selection activeCell="C23" sqref="C23"/>
    </sheetView>
  </sheetViews>
  <sheetFormatPr defaultColWidth="10.7109375" defaultRowHeight="26.25" x14ac:dyDescent="0.4"/>
  <cols>
    <col min="1" max="1" width="4.7109375" style="45" bestFit="1" customWidth="1"/>
    <col min="2" max="2" width="124.140625" style="66" customWidth="1"/>
    <col min="3" max="3" width="23" style="59" bestFit="1" customWidth="1"/>
    <col min="4" max="4" width="21" style="59" bestFit="1" customWidth="1"/>
    <col min="5" max="5" width="21" style="59" customWidth="1"/>
    <col min="6" max="6" width="23.140625" style="59" bestFit="1" customWidth="1"/>
    <col min="7" max="9" width="31.7109375" style="59" bestFit="1" customWidth="1"/>
    <col min="10" max="10" width="31.7109375" style="51" bestFit="1" customWidth="1"/>
    <col min="11" max="11" width="21" style="51" bestFit="1" customWidth="1"/>
    <col min="12" max="251" width="10.7109375" style="51"/>
    <col min="252" max="252" width="4.42578125" style="51" bestFit="1" customWidth="1"/>
    <col min="253" max="253" width="124.140625" style="51" bestFit="1" customWidth="1"/>
    <col min="254" max="254" width="21.5703125" style="51" bestFit="1" customWidth="1"/>
    <col min="255" max="255" width="23.7109375" style="51" customWidth="1"/>
    <col min="256" max="256" width="25.5703125" style="51" customWidth="1"/>
    <col min="257" max="259" width="30.85546875" style="51" bestFit="1" customWidth="1"/>
    <col min="260" max="260" width="22.42578125" style="51" bestFit="1" customWidth="1"/>
    <col min="261" max="261" width="14.85546875" style="51" customWidth="1"/>
    <col min="262" max="262" width="27.28515625" style="51" bestFit="1" customWidth="1"/>
    <col min="263" max="263" width="27.7109375" style="51" bestFit="1" customWidth="1"/>
    <col min="264" max="264" width="10.7109375" style="51"/>
    <col min="265" max="265" width="29.5703125" style="51" bestFit="1" customWidth="1"/>
    <col min="266" max="507" width="10.7109375" style="51"/>
    <col min="508" max="508" width="4.42578125" style="51" bestFit="1" customWidth="1"/>
    <col min="509" max="509" width="124.140625" style="51" bestFit="1" customWidth="1"/>
    <col min="510" max="510" width="21.5703125" style="51" bestFit="1" customWidth="1"/>
    <col min="511" max="511" width="23.7109375" style="51" customWidth="1"/>
    <col min="512" max="512" width="25.5703125" style="51" customWidth="1"/>
    <col min="513" max="515" width="30.85546875" style="51" bestFit="1" customWidth="1"/>
    <col min="516" max="516" width="22.42578125" style="51" bestFit="1" customWidth="1"/>
    <col min="517" max="517" width="14.85546875" style="51" customWidth="1"/>
    <col min="518" max="518" width="27.28515625" style="51" bestFit="1" customWidth="1"/>
    <col min="519" max="519" width="27.7109375" style="51" bestFit="1" customWidth="1"/>
    <col min="520" max="520" width="10.7109375" style="51"/>
    <col min="521" max="521" width="29.5703125" style="51" bestFit="1" customWidth="1"/>
    <col min="522" max="763" width="10.7109375" style="51"/>
    <col min="764" max="764" width="4.42578125" style="51" bestFit="1" customWidth="1"/>
    <col min="765" max="765" width="124.140625" style="51" bestFit="1" customWidth="1"/>
    <col min="766" max="766" width="21.5703125" style="51" bestFit="1" customWidth="1"/>
    <col min="767" max="767" width="23.7109375" style="51" customWidth="1"/>
    <col min="768" max="768" width="25.5703125" style="51" customWidth="1"/>
    <col min="769" max="771" width="30.85546875" style="51" bestFit="1" customWidth="1"/>
    <col min="772" max="772" width="22.42578125" style="51" bestFit="1" customWidth="1"/>
    <col min="773" max="773" width="14.85546875" style="51" customWidth="1"/>
    <col min="774" max="774" width="27.28515625" style="51" bestFit="1" customWidth="1"/>
    <col min="775" max="775" width="27.7109375" style="51" bestFit="1" customWidth="1"/>
    <col min="776" max="776" width="10.7109375" style="51"/>
    <col min="777" max="777" width="29.5703125" style="51" bestFit="1" customWidth="1"/>
    <col min="778" max="1019" width="10.7109375" style="51"/>
    <col min="1020" max="1020" width="4.42578125" style="51" bestFit="1" customWidth="1"/>
    <col min="1021" max="1021" width="124.140625" style="51" bestFit="1" customWidth="1"/>
    <col min="1022" max="1022" width="21.5703125" style="51" bestFit="1" customWidth="1"/>
    <col min="1023" max="1023" width="23.7109375" style="51" customWidth="1"/>
    <col min="1024" max="1024" width="25.5703125" style="51" customWidth="1"/>
    <col min="1025" max="1027" width="30.85546875" style="51" bestFit="1" customWidth="1"/>
    <col min="1028" max="1028" width="22.42578125" style="51" bestFit="1" customWidth="1"/>
    <col min="1029" max="1029" width="14.85546875" style="51" customWidth="1"/>
    <col min="1030" max="1030" width="27.28515625" style="51" bestFit="1" customWidth="1"/>
    <col min="1031" max="1031" width="27.7109375" style="51" bestFit="1" customWidth="1"/>
    <col min="1032" max="1032" width="10.7109375" style="51"/>
    <col min="1033" max="1033" width="29.5703125" style="51" bestFit="1" customWidth="1"/>
    <col min="1034" max="1275" width="10.7109375" style="51"/>
    <col min="1276" max="1276" width="4.42578125" style="51" bestFit="1" customWidth="1"/>
    <col min="1277" max="1277" width="124.140625" style="51" bestFit="1" customWidth="1"/>
    <col min="1278" max="1278" width="21.5703125" style="51" bestFit="1" customWidth="1"/>
    <col min="1279" max="1279" width="23.7109375" style="51" customWidth="1"/>
    <col min="1280" max="1280" width="25.5703125" style="51" customWidth="1"/>
    <col min="1281" max="1283" width="30.85546875" style="51" bestFit="1" customWidth="1"/>
    <col min="1284" max="1284" width="22.42578125" style="51" bestFit="1" customWidth="1"/>
    <col min="1285" max="1285" width="14.85546875" style="51" customWidth="1"/>
    <col min="1286" max="1286" width="27.28515625" style="51" bestFit="1" customWidth="1"/>
    <col min="1287" max="1287" width="27.7109375" style="51" bestFit="1" customWidth="1"/>
    <col min="1288" max="1288" width="10.7109375" style="51"/>
    <col min="1289" max="1289" width="29.5703125" style="51" bestFit="1" customWidth="1"/>
    <col min="1290" max="1531" width="10.7109375" style="51"/>
    <col min="1532" max="1532" width="4.42578125" style="51" bestFit="1" customWidth="1"/>
    <col min="1533" max="1533" width="124.140625" style="51" bestFit="1" customWidth="1"/>
    <col min="1534" max="1534" width="21.5703125" style="51" bestFit="1" customWidth="1"/>
    <col min="1535" max="1535" width="23.7109375" style="51" customWidth="1"/>
    <col min="1536" max="1536" width="25.5703125" style="51" customWidth="1"/>
    <col min="1537" max="1539" width="30.85546875" style="51" bestFit="1" customWidth="1"/>
    <col min="1540" max="1540" width="22.42578125" style="51" bestFit="1" customWidth="1"/>
    <col min="1541" max="1541" width="14.85546875" style="51" customWidth="1"/>
    <col min="1542" max="1542" width="27.28515625" style="51" bestFit="1" customWidth="1"/>
    <col min="1543" max="1543" width="27.7109375" style="51" bestFit="1" customWidth="1"/>
    <col min="1544" max="1544" width="10.7109375" style="51"/>
    <col min="1545" max="1545" width="29.5703125" style="51" bestFit="1" customWidth="1"/>
    <col min="1546" max="1787" width="10.7109375" style="51"/>
    <col min="1788" max="1788" width="4.42578125" style="51" bestFit="1" customWidth="1"/>
    <col min="1789" max="1789" width="124.140625" style="51" bestFit="1" customWidth="1"/>
    <col min="1790" max="1790" width="21.5703125" style="51" bestFit="1" customWidth="1"/>
    <col min="1791" max="1791" width="23.7109375" style="51" customWidth="1"/>
    <col min="1792" max="1792" width="25.5703125" style="51" customWidth="1"/>
    <col min="1793" max="1795" width="30.85546875" style="51" bestFit="1" customWidth="1"/>
    <col min="1796" max="1796" width="22.42578125" style="51" bestFit="1" customWidth="1"/>
    <col min="1797" max="1797" width="14.85546875" style="51" customWidth="1"/>
    <col min="1798" max="1798" width="27.28515625" style="51" bestFit="1" customWidth="1"/>
    <col min="1799" max="1799" width="27.7109375" style="51" bestFit="1" customWidth="1"/>
    <col min="1800" max="1800" width="10.7109375" style="51"/>
    <col min="1801" max="1801" width="29.5703125" style="51" bestFit="1" customWidth="1"/>
    <col min="1802" max="2043" width="10.7109375" style="51"/>
    <col min="2044" max="2044" width="4.42578125" style="51" bestFit="1" customWidth="1"/>
    <col min="2045" max="2045" width="124.140625" style="51" bestFit="1" customWidth="1"/>
    <col min="2046" max="2046" width="21.5703125" style="51" bestFit="1" customWidth="1"/>
    <col min="2047" max="2047" width="23.7109375" style="51" customWidth="1"/>
    <col min="2048" max="2048" width="25.5703125" style="51" customWidth="1"/>
    <col min="2049" max="2051" width="30.85546875" style="51" bestFit="1" customWidth="1"/>
    <col min="2052" max="2052" width="22.42578125" style="51" bestFit="1" customWidth="1"/>
    <col min="2053" max="2053" width="14.85546875" style="51" customWidth="1"/>
    <col min="2054" max="2054" width="27.28515625" style="51" bestFit="1" customWidth="1"/>
    <col min="2055" max="2055" width="27.7109375" style="51" bestFit="1" customWidth="1"/>
    <col min="2056" max="2056" width="10.7109375" style="51"/>
    <col min="2057" max="2057" width="29.5703125" style="51" bestFit="1" customWidth="1"/>
    <col min="2058" max="2299" width="10.7109375" style="51"/>
    <col min="2300" max="2300" width="4.42578125" style="51" bestFit="1" customWidth="1"/>
    <col min="2301" max="2301" width="124.140625" style="51" bestFit="1" customWidth="1"/>
    <col min="2302" max="2302" width="21.5703125" style="51" bestFit="1" customWidth="1"/>
    <col min="2303" max="2303" width="23.7109375" style="51" customWidth="1"/>
    <col min="2304" max="2304" width="25.5703125" style="51" customWidth="1"/>
    <col min="2305" max="2307" width="30.85546875" style="51" bestFit="1" customWidth="1"/>
    <col min="2308" max="2308" width="22.42578125" style="51" bestFit="1" customWidth="1"/>
    <col min="2309" max="2309" width="14.85546875" style="51" customWidth="1"/>
    <col min="2310" max="2310" width="27.28515625" style="51" bestFit="1" customWidth="1"/>
    <col min="2311" max="2311" width="27.7109375" style="51" bestFit="1" customWidth="1"/>
    <col min="2312" max="2312" width="10.7109375" style="51"/>
    <col min="2313" max="2313" width="29.5703125" style="51" bestFit="1" customWidth="1"/>
    <col min="2314" max="2555" width="10.7109375" style="51"/>
    <col min="2556" max="2556" width="4.42578125" style="51" bestFit="1" customWidth="1"/>
    <col min="2557" max="2557" width="124.140625" style="51" bestFit="1" customWidth="1"/>
    <col min="2558" max="2558" width="21.5703125" style="51" bestFit="1" customWidth="1"/>
    <col min="2559" max="2559" width="23.7109375" style="51" customWidth="1"/>
    <col min="2560" max="2560" width="25.5703125" style="51" customWidth="1"/>
    <col min="2561" max="2563" width="30.85546875" style="51" bestFit="1" customWidth="1"/>
    <col min="2564" max="2564" width="22.42578125" style="51" bestFit="1" customWidth="1"/>
    <col min="2565" max="2565" width="14.85546875" style="51" customWidth="1"/>
    <col min="2566" max="2566" width="27.28515625" style="51" bestFit="1" customWidth="1"/>
    <col min="2567" max="2567" width="27.7109375" style="51" bestFit="1" customWidth="1"/>
    <col min="2568" max="2568" width="10.7109375" style="51"/>
    <col min="2569" max="2569" width="29.5703125" style="51" bestFit="1" customWidth="1"/>
    <col min="2570" max="2811" width="10.7109375" style="51"/>
    <col min="2812" max="2812" width="4.42578125" style="51" bestFit="1" customWidth="1"/>
    <col min="2813" max="2813" width="124.140625" style="51" bestFit="1" customWidth="1"/>
    <col min="2814" max="2814" width="21.5703125" style="51" bestFit="1" customWidth="1"/>
    <col min="2815" max="2815" width="23.7109375" style="51" customWidth="1"/>
    <col min="2816" max="2816" width="25.5703125" style="51" customWidth="1"/>
    <col min="2817" max="2819" width="30.85546875" style="51" bestFit="1" customWidth="1"/>
    <col min="2820" max="2820" width="22.42578125" style="51" bestFit="1" customWidth="1"/>
    <col min="2821" max="2821" width="14.85546875" style="51" customWidth="1"/>
    <col min="2822" max="2822" width="27.28515625" style="51" bestFit="1" customWidth="1"/>
    <col min="2823" max="2823" width="27.7109375" style="51" bestFit="1" customWidth="1"/>
    <col min="2824" max="2824" width="10.7109375" style="51"/>
    <col min="2825" max="2825" width="29.5703125" style="51" bestFit="1" customWidth="1"/>
    <col min="2826" max="3067" width="10.7109375" style="51"/>
    <col min="3068" max="3068" width="4.42578125" style="51" bestFit="1" customWidth="1"/>
    <col min="3069" max="3069" width="124.140625" style="51" bestFit="1" customWidth="1"/>
    <col min="3070" max="3070" width="21.5703125" style="51" bestFit="1" customWidth="1"/>
    <col min="3071" max="3071" width="23.7109375" style="51" customWidth="1"/>
    <col min="3072" max="3072" width="25.5703125" style="51" customWidth="1"/>
    <col min="3073" max="3075" width="30.85546875" style="51" bestFit="1" customWidth="1"/>
    <col min="3076" max="3076" width="22.42578125" style="51" bestFit="1" customWidth="1"/>
    <col min="3077" max="3077" width="14.85546875" style="51" customWidth="1"/>
    <col min="3078" max="3078" width="27.28515625" style="51" bestFit="1" customWidth="1"/>
    <col min="3079" max="3079" width="27.7109375" style="51" bestFit="1" customWidth="1"/>
    <col min="3080" max="3080" width="10.7109375" style="51"/>
    <col min="3081" max="3081" width="29.5703125" style="51" bestFit="1" customWidth="1"/>
    <col min="3082" max="3323" width="10.7109375" style="51"/>
    <col min="3324" max="3324" width="4.42578125" style="51" bestFit="1" customWidth="1"/>
    <col min="3325" max="3325" width="124.140625" style="51" bestFit="1" customWidth="1"/>
    <col min="3326" max="3326" width="21.5703125" style="51" bestFit="1" customWidth="1"/>
    <col min="3327" max="3327" width="23.7109375" style="51" customWidth="1"/>
    <col min="3328" max="3328" width="25.5703125" style="51" customWidth="1"/>
    <col min="3329" max="3331" width="30.85546875" style="51" bestFit="1" customWidth="1"/>
    <col min="3332" max="3332" width="22.42578125" style="51" bestFit="1" customWidth="1"/>
    <col min="3333" max="3333" width="14.85546875" style="51" customWidth="1"/>
    <col min="3334" max="3334" width="27.28515625" style="51" bestFit="1" customWidth="1"/>
    <col min="3335" max="3335" width="27.7109375" style="51" bestFit="1" customWidth="1"/>
    <col min="3336" max="3336" width="10.7109375" style="51"/>
    <col min="3337" max="3337" width="29.5703125" style="51" bestFit="1" customWidth="1"/>
    <col min="3338" max="3579" width="10.7109375" style="51"/>
    <col min="3580" max="3580" width="4.42578125" style="51" bestFit="1" customWidth="1"/>
    <col min="3581" max="3581" width="124.140625" style="51" bestFit="1" customWidth="1"/>
    <col min="3582" max="3582" width="21.5703125" style="51" bestFit="1" customWidth="1"/>
    <col min="3583" max="3583" width="23.7109375" style="51" customWidth="1"/>
    <col min="3584" max="3584" width="25.5703125" style="51" customWidth="1"/>
    <col min="3585" max="3587" width="30.85546875" style="51" bestFit="1" customWidth="1"/>
    <col min="3588" max="3588" width="22.42578125" style="51" bestFit="1" customWidth="1"/>
    <col min="3589" max="3589" width="14.85546875" style="51" customWidth="1"/>
    <col min="3590" max="3590" width="27.28515625" style="51" bestFit="1" customWidth="1"/>
    <col min="3591" max="3591" width="27.7109375" style="51" bestFit="1" customWidth="1"/>
    <col min="3592" max="3592" width="10.7109375" style="51"/>
    <col min="3593" max="3593" width="29.5703125" style="51" bestFit="1" customWidth="1"/>
    <col min="3594" max="3835" width="10.7109375" style="51"/>
    <col min="3836" max="3836" width="4.42578125" style="51" bestFit="1" customWidth="1"/>
    <col min="3837" max="3837" width="124.140625" style="51" bestFit="1" customWidth="1"/>
    <col min="3838" max="3838" width="21.5703125" style="51" bestFit="1" customWidth="1"/>
    <col min="3839" max="3839" width="23.7109375" style="51" customWidth="1"/>
    <col min="3840" max="3840" width="25.5703125" style="51" customWidth="1"/>
    <col min="3841" max="3843" width="30.85546875" style="51" bestFit="1" customWidth="1"/>
    <col min="3844" max="3844" width="22.42578125" style="51" bestFit="1" customWidth="1"/>
    <col min="3845" max="3845" width="14.85546875" style="51" customWidth="1"/>
    <col min="3846" max="3846" width="27.28515625" style="51" bestFit="1" customWidth="1"/>
    <col min="3847" max="3847" width="27.7109375" style="51" bestFit="1" customWidth="1"/>
    <col min="3848" max="3848" width="10.7109375" style="51"/>
    <col min="3849" max="3849" width="29.5703125" style="51" bestFit="1" customWidth="1"/>
    <col min="3850" max="4091" width="10.7109375" style="51"/>
    <col min="4092" max="4092" width="4.42578125" style="51" bestFit="1" customWidth="1"/>
    <col min="4093" max="4093" width="124.140625" style="51" bestFit="1" customWidth="1"/>
    <col min="4094" max="4094" width="21.5703125" style="51" bestFit="1" customWidth="1"/>
    <col min="4095" max="4095" width="23.7109375" style="51" customWidth="1"/>
    <col min="4096" max="4096" width="25.5703125" style="51" customWidth="1"/>
    <col min="4097" max="4099" width="30.85546875" style="51" bestFit="1" customWidth="1"/>
    <col min="4100" max="4100" width="22.42578125" style="51" bestFit="1" customWidth="1"/>
    <col min="4101" max="4101" width="14.85546875" style="51" customWidth="1"/>
    <col min="4102" max="4102" width="27.28515625" style="51" bestFit="1" customWidth="1"/>
    <col min="4103" max="4103" width="27.7109375" style="51" bestFit="1" customWidth="1"/>
    <col min="4104" max="4104" width="10.7109375" style="51"/>
    <col min="4105" max="4105" width="29.5703125" style="51" bestFit="1" customWidth="1"/>
    <col min="4106" max="4347" width="10.7109375" style="51"/>
    <col min="4348" max="4348" width="4.42578125" style="51" bestFit="1" customWidth="1"/>
    <col min="4349" max="4349" width="124.140625" style="51" bestFit="1" customWidth="1"/>
    <col min="4350" max="4350" width="21.5703125" style="51" bestFit="1" customWidth="1"/>
    <col min="4351" max="4351" width="23.7109375" style="51" customWidth="1"/>
    <col min="4352" max="4352" width="25.5703125" style="51" customWidth="1"/>
    <col min="4353" max="4355" width="30.85546875" style="51" bestFit="1" customWidth="1"/>
    <col min="4356" max="4356" width="22.42578125" style="51" bestFit="1" customWidth="1"/>
    <col min="4357" max="4357" width="14.85546875" style="51" customWidth="1"/>
    <col min="4358" max="4358" width="27.28515625" style="51" bestFit="1" customWidth="1"/>
    <col min="4359" max="4359" width="27.7109375" style="51" bestFit="1" customWidth="1"/>
    <col min="4360" max="4360" width="10.7109375" style="51"/>
    <col min="4361" max="4361" width="29.5703125" style="51" bestFit="1" customWidth="1"/>
    <col min="4362" max="4603" width="10.7109375" style="51"/>
    <col min="4604" max="4604" width="4.42578125" style="51" bestFit="1" customWidth="1"/>
    <col min="4605" max="4605" width="124.140625" style="51" bestFit="1" customWidth="1"/>
    <col min="4606" max="4606" width="21.5703125" style="51" bestFit="1" customWidth="1"/>
    <col min="4607" max="4607" width="23.7109375" style="51" customWidth="1"/>
    <col min="4608" max="4608" width="25.5703125" style="51" customWidth="1"/>
    <col min="4609" max="4611" width="30.85546875" style="51" bestFit="1" customWidth="1"/>
    <col min="4612" max="4612" width="22.42578125" style="51" bestFit="1" customWidth="1"/>
    <col min="4613" max="4613" width="14.85546875" style="51" customWidth="1"/>
    <col min="4614" max="4614" width="27.28515625" style="51" bestFit="1" customWidth="1"/>
    <col min="4615" max="4615" width="27.7109375" style="51" bestFit="1" customWidth="1"/>
    <col min="4616" max="4616" width="10.7109375" style="51"/>
    <col min="4617" max="4617" width="29.5703125" style="51" bestFit="1" customWidth="1"/>
    <col min="4618" max="4859" width="10.7109375" style="51"/>
    <col min="4860" max="4860" width="4.42578125" style="51" bestFit="1" customWidth="1"/>
    <col min="4861" max="4861" width="124.140625" style="51" bestFit="1" customWidth="1"/>
    <col min="4862" max="4862" width="21.5703125" style="51" bestFit="1" customWidth="1"/>
    <col min="4863" max="4863" width="23.7109375" style="51" customWidth="1"/>
    <col min="4864" max="4864" width="25.5703125" style="51" customWidth="1"/>
    <col min="4865" max="4867" width="30.85546875" style="51" bestFit="1" customWidth="1"/>
    <col min="4868" max="4868" width="22.42578125" style="51" bestFit="1" customWidth="1"/>
    <col min="4869" max="4869" width="14.85546875" style="51" customWidth="1"/>
    <col min="4870" max="4870" width="27.28515625" style="51" bestFit="1" customWidth="1"/>
    <col min="4871" max="4871" width="27.7109375" style="51" bestFit="1" customWidth="1"/>
    <col min="4872" max="4872" width="10.7109375" style="51"/>
    <col min="4873" max="4873" width="29.5703125" style="51" bestFit="1" customWidth="1"/>
    <col min="4874" max="5115" width="10.7109375" style="51"/>
    <col min="5116" max="5116" width="4.42578125" style="51" bestFit="1" customWidth="1"/>
    <col min="5117" max="5117" width="124.140625" style="51" bestFit="1" customWidth="1"/>
    <col min="5118" max="5118" width="21.5703125" style="51" bestFit="1" customWidth="1"/>
    <col min="5119" max="5119" width="23.7109375" style="51" customWidth="1"/>
    <col min="5120" max="5120" width="25.5703125" style="51" customWidth="1"/>
    <col min="5121" max="5123" width="30.85546875" style="51" bestFit="1" customWidth="1"/>
    <col min="5124" max="5124" width="22.42578125" style="51" bestFit="1" customWidth="1"/>
    <col min="5125" max="5125" width="14.85546875" style="51" customWidth="1"/>
    <col min="5126" max="5126" width="27.28515625" style="51" bestFit="1" customWidth="1"/>
    <col min="5127" max="5127" width="27.7109375" style="51" bestFit="1" customWidth="1"/>
    <col min="5128" max="5128" width="10.7109375" style="51"/>
    <col min="5129" max="5129" width="29.5703125" style="51" bestFit="1" customWidth="1"/>
    <col min="5130" max="5371" width="10.7109375" style="51"/>
    <col min="5372" max="5372" width="4.42578125" style="51" bestFit="1" customWidth="1"/>
    <col min="5373" max="5373" width="124.140625" style="51" bestFit="1" customWidth="1"/>
    <col min="5374" max="5374" width="21.5703125" style="51" bestFit="1" customWidth="1"/>
    <col min="5375" max="5375" width="23.7109375" style="51" customWidth="1"/>
    <col min="5376" max="5376" width="25.5703125" style="51" customWidth="1"/>
    <col min="5377" max="5379" width="30.85546875" style="51" bestFit="1" customWidth="1"/>
    <col min="5380" max="5380" width="22.42578125" style="51" bestFit="1" customWidth="1"/>
    <col min="5381" max="5381" width="14.85546875" style="51" customWidth="1"/>
    <col min="5382" max="5382" width="27.28515625" style="51" bestFit="1" customWidth="1"/>
    <col min="5383" max="5383" width="27.7109375" style="51" bestFit="1" customWidth="1"/>
    <col min="5384" max="5384" width="10.7109375" style="51"/>
    <col min="5385" max="5385" width="29.5703125" style="51" bestFit="1" customWidth="1"/>
    <col min="5386" max="5627" width="10.7109375" style="51"/>
    <col min="5628" max="5628" width="4.42578125" style="51" bestFit="1" customWidth="1"/>
    <col min="5629" max="5629" width="124.140625" style="51" bestFit="1" customWidth="1"/>
    <col min="5630" max="5630" width="21.5703125" style="51" bestFit="1" customWidth="1"/>
    <col min="5631" max="5631" width="23.7109375" style="51" customWidth="1"/>
    <col min="5632" max="5632" width="25.5703125" style="51" customWidth="1"/>
    <col min="5633" max="5635" width="30.85546875" style="51" bestFit="1" customWidth="1"/>
    <col min="5636" max="5636" width="22.42578125" style="51" bestFit="1" customWidth="1"/>
    <col min="5637" max="5637" width="14.85546875" style="51" customWidth="1"/>
    <col min="5638" max="5638" width="27.28515625" style="51" bestFit="1" customWidth="1"/>
    <col min="5639" max="5639" width="27.7109375" style="51" bestFit="1" customWidth="1"/>
    <col min="5640" max="5640" width="10.7109375" style="51"/>
    <col min="5641" max="5641" width="29.5703125" style="51" bestFit="1" customWidth="1"/>
    <col min="5642" max="5883" width="10.7109375" style="51"/>
    <col min="5884" max="5884" width="4.42578125" style="51" bestFit="1" customWidth="1"/>
    <col min="5885" max="5885" width="124.140625" style="51" bestFit="1" customWidth="1"/>
    <col min="5886" max="5886" width="21.5703125" style="51" bestFit="1" customWidth="1"/>
    <col min="5887" max="5887" width="23.7109375" style="51" customWidth="1"/>
    <col min="5888" max="5888" width="25.5703125" style="51" customWidth="1"/>
    <col min="5889" max="5891" width="30.85546875" style="51" bestFit="1" customWidth="1"/>
    <col min="5892" max="5892" width="22.42578125" style="51" bestFit="1" customWidth="1"/>
    <col min="5893" max="5893" width="14.85546875" style="51" customWidth="1"/>
    <col min="5894" max="5894" width="27.28515625" style="51" bestFit="1" customWidth="1"/>
    <col min="5895" max="5895" width="27.7109375" style="51" bestFit="1" customWidth="1"/>
    <col min="5896" max="5896" width="10.7109375" style="51"/>
    <col min="5897" max="5897" width="29.5703125" style="51" bestFit="1" customWidth="1"/>
    <col min="5898" max="6139" width="10.7109375" style="51"/>
    <col min="6140" max="6140" width="4.42578125" style="51" bestFit="1" customWidth="1"/>
    <col min="6141" max="6141" width="124.140625" style="51" bestFit="1" customWidth="1"/>
    <col min="6142" max="6142" width="21.5703125" style="51" bestFit="1" customWidth="1"/>
    <col min="6143" max="6143" width="23.7109375" style="51" customWidth="1"/>
    <col min="6144" max="6144" width="25.5703125" style="51" customWidth="1"/>
    <col min="6145" max="6147" width="30.85546875" style="51" bestFit="1" customWidth="1"/>
    <col min="6148" max="6148" width="22.42578125" style="51" bestFit="1" customWidth="1"/>
    <col min="6149" max="6149" width="14.85546875" style="51" customWidth="1"/>
    <col min="6150" max="6150" width="27.28515625" style="51" bestFit="1" customWidth="1"/>
    <col min="6151" max="6151" width="27.7109375" style="51" bestFit="1" customWidth="1"/>
    <col min="6152" max="6152" width="10.7109375" style="51"/>
    <col min="6153" max="6153" width="29.5703125" style="51" bestFit="1" customWidth="1"/>
    <col min="6154" max="6395" width="10.7109375" style="51"/>
    <col min="6396" max="6396" width="4.42578125" style="51" bestFit="1" customWidth="1"/>
    <col min="6397" max="6397" width="124.140625" style="51" bestFit="1" customWidth="1"/>
    <col min="6398" max="6398" width="21.5703125" style="51" bestFit="1" customWidth="1"/>
    <col min="6399" max="6399" width="23.7109375" style="51" customWidth="1"/>
    <col min="6400" max="6400" width="25.5703125" style="51" customWidth="1"/>
    <col min="6401" max="6403" width="30.85546875" style="51" bestFit="1" customWidth="1"/>
    <col min="6404" max="6404" width="22.42578125" style="51" bestFit="1" customWidth="1"/>
    <col min="6405" max="6405" width="14.85546875" style="51" customWidth="1"/>
    <col min="6406" max="6406" width="27.28515625" style="51" bestFit="1" customWidth="1"/>
    <col min="6407" max="6407" width="27.7109375" style="51" bestFit="1" customWidth="1"/>
    <col min="6408" max="6408" width="10.7109375" style="51"/>
    <col min="6409" max="6409" width="29.5703125" style="51" bestFit="1" customWidth="1"/>
    <col min="6410" max="6651" width="10.7109375" style="51"/>
    <col min="6652" max="6652" width="4.42578125" style="51" bestFit="1" customWidth="1"/>
    <col min="6653" max="6653" width="124.140625" style="51" bestFit="1" customWidth="1"/>
    <col min="6654" max="6654" width="21.5703125" style="51" bestFit="1" customWidth="1"/>
    <col min="6655" max="6655" width="23.7109375" style="51" customWidth="1"/>
    <col min="6656" max="6656" width="25.5703125" style="51" customWidth="1"/>
    <col min="6657" max="6659" width="30.85546875" style="51" bestFit="1" customWidth="1"/>
    <col min="6660" max="6660" width="22.42578125" style="51" bestFit="1" customWidth="1"/>
    <col min="6661" max="6661" width="14.85546875" style="51" customWidth="1"/>
    <col min="6662" max="6662" width="27.28515625" style="51" bestFit="1" customWidth="1"/>
    <col min="6663" max="6663" width="27.7109375" style="51" bestFit="1" customWidth="1"/>
    <col min="6664" max="6664" width="10.7109375" style="51"/>
    <col min="6665" max="6665" width="29.5703125" style="51" bestFit="1" customWidth="1"/>
    <col min="6666" max="6907" width="10.7109375" style="51"/>
    <col min="6908" max="6908" width="4.42578125" style="51" bestFit="1" customWidth="1"/>
    <col min="6909" max="6909" width="124.140625" style="51" bestFit="1" customWidth="1"/>
    <col min="6910" max="6910" width="21.5703125" style="51" bestFit="1" customWidth="1"/>
    <col min="6911" max="6911" width="23.7109375" style="51" customWidth="1"/>
    <col min="6912" max="6912" width="25.5703125" style="51" customWidth="1"/>
    <col min="6913" max="6915" width="30.85546875" style="51" bestFit="1" customWidth="1"/>
    <col min="6916" max="6916" width="22.42578125" style="51" bestFit="1" customWidth="1"/>
    <col min="6917" max="6917" width="14.85546875" style="51" customWidth="1"/>
    <col min="6918" max="6918" width="27.28515625" style="51" bestFit="1" customWidth="1"/>
    <col min="6919" max="6919" width="27.7109375" style="51" bestFit="1" customWidth="1"/>
    <col min="6920" max="6920" width="10.7109375" style="51"/>
    <col min="6921" max="6921" width="29.5703125" style="51" bestFit="1" customWidth="1"/>
    <col min="6922" max="7163" width="10.7109375" style="51"/>
    <col min="7164" max="7164" width="4.42578125" style="51" bestFit="1" customWidth="1"/>
    <col min="7165" max="7165" width="124.140625" style="51" bestFit="1" customWidth="1"/>
    <col min="7166" max="7166" width="21.5703125" style="51" bestFit="1" customWidth="1"/>
    <col min="7167" max="7167" width="23.7109375" style="51" customWidth="1"/>
    <col min="7168" max="7168" width="25.5703125" style="51" customWidth="1"/>
    <col min="7169" max="7171" width="30.85546875" style="51" bestFit="1" customWidth="1"/>
    <col min="7172" max="7172" width="22.42578125" style="51" bestFit="1" customWidth="1"/>
    <col min="7173" max="7173" width="14.85546875" style="51" customWidth="1"/>
    <col min="7174" max="7174" width="27.28515625" style="51" bestFit="1" customWidth="1"/>
    <col min="7175" max="7175" width="27.7109375" style="51" bestFit="1" customWidth="1"/>
    <col min="7176" max="7176" width="10.7109375" style="51"/>
    <col min="7177" max="7177" width="29.5703125" style="51" bestFit="1" customWidth="1"/>
    <col min="7178" max="7419" width="10.7109375" style="51"/>
    <col min="7420" max="7420" width="4.42578125" style="51" bestFit="1" customWidth="1"/>
    <col min="7421" max="7421" width="124.140625" style="51" bestFit="1" customWidth="1"/>
    <col min="7422" max="7422" width="21.5703125" style="51" bestFit="1" customWidth="1"/>
    <col min="7423" max="7423" width="23.7109375" style="51" customWidth="1"/>
    <col min="7424" max="7424" width="25.5703125" style="51" customWidth="1"/>
    <col min="7425" max="7427" width="30.85546875" style="51" bestFit="1" customWidth="1"/>
    <col min="7428" max="7428" width="22.42578125" style="51" bestFit="1" customWidth="1"/>
    <col min="7429" max="7429" width="14.85546875" style="51" customWidth="1"/>
    <col min="7430" max="7430" width="27.28515625" style="51" bestFit="1" customWidth="1"/>
    <col min="7431" max="7431" width="27.7109375" style="51" bestFit="1" customWidth="1"/>
    <col min="7432" max="7432" width="10.7109375" style="51"/>
    <col min="7433" max="7433" width="29.5703125" style="51" bestFit="1" customWidth="1"/>
    <col min="7434" max="7675" width="10.7109375" style="51"/>
    <col min="7676" max="7676" width="4.42578125" style="51" bestFit="1" customWidth="1"/>
    <col min="7677" max="7677" width="124.140625" style="51" bestFit="1" customWidth="1"/>
    <col min="7678" max="7678" width="21.5703125" style="51" bestFit="1" customWidth="1"/>
    <col min="7679" max="7679" width="23.7109375" style="51" customWidth="1"/>
    <col min="7680" max="7680" width="25.5703125" style="51" customWidth="1"/>
    <col min="7681" max="7683" width="30.85546875" style="51" bestFit="1" customWidth="1"/>
    <col min="7684" max="7684" width="22.42578125" style="51" bestFit="1" customWidth="1"/>
    <col min="7685" max="7685" width="14.85546875" style="51" customWidth="1"/>
    <col min="7686" max="7686" width="27.28515625" style="51" bestFit="1" customWidth="1"/>
    <col min="7687" max="7687" width="27.7109375" style="51" bestFit="1" customWidth="1"/>
    <col min="7688" max="7688" width="10.7109375" style="51"/>
    <col min="7689" max="7689" width="29.5703125" style="51" bestFit="1" customWidth="1"/>
    <col min="7690" max="7931" width="10.7109375" style="51"/>
    <col min="7932" max="7932" width="4.42578125" style="51" bestFit="1" customWidth="1"/>
    <col min="7933" max="7933" width="124.140625" style="51" bestFit="1" customWidth="1"/>
    <col min="7934" max="7934" width="21.5703125" style="51" bestFit="1" customWidth="1"/>
    <col min="7935" max="7935" width="23.7109375" style="51" customWidth="1"/>
    <col min="7936" max="7936" width="25.5703125" style="51" customWidth="1"/>
    <col min="7937" max="7939" width="30.85546875" style="51" bestFit="1" customWidth="1"/>
    <col min="7940" max="7940" width="22.42578125" style="51" bestFit="1" customWidth="1"/>
    <col min="7941" max="7941" width="14.85546875" style="51" customWidth="1"/>
    <col min="7942" max="7942" width="27.28515625" style="51" bestFit="1" customWidth="1"/>
    <col min="7943" max="7943" width="27.7109375" style="51" bestFit="1" customWidth="1"/>
    <col min="7944" max="7944" width="10.7109375" style="51"/>
    <col min="7945" max="7945" width="29.5703125" style="51" bestFit="1" customWidth="1"/>
    <col min="7946" max="8187" width="10.7109375" style="51"/>
    <col min="8188" max="8188" width="4.42578125" style="51" bestFit="1" customWidth="1"/>
    <col min="8189" max="8189" width="124.140625" style="51" bestFit="1" customWidth="1"/>
    <col min="8190" max="8190" width="21.5703125" style="51" bestFit="1" customWidth="1"/>
    <col min="8191" max="8191" width="23.7109375" style="51" customWidth="1"/>
    <col min="8192" max="8192" width="25.5703125" style="51" customWidth="1"/>
    <col min="8193" max="8195" width="30.85546875" style="51" bestFit="1" customWidth="1"/>
    <col min="8196" max="8196" width="22.42578125" style="51" bestFit="1" customWidth="1"/>
    <col min="8197" max="8197" width="14.85546875" style="51" customWidth="1"/>
    <col min="8198" max="8198" width="27.28515625" style="51" bestFit="1" customWidth="1"/>
    <col min="8199" max="8199" width="27.7109375" style="51" bestFit="1" customWidth="1"/>
    <col min="8200" max="8200" width="10.7109375" style="51"/>
    <col min="8201" max="8201" width="29.5703125" style="51" bestFit="1" customWidth="1"/>
    <col min="8202" max="8443" width="10.7109375" style="51"/>
    <col min="8444" max="8444" width="4.42578125" style="51" bestFit="1" customWidth="1"/>
    <col min="8445" max="8445" width="124.140625" style="51" bestFit="1" customWidth="1"/>
    <col min="8446" max="8446" width="21.5703125" style="51" bestFit="1" customWidth="1"/>
    <col min="8447" max="8447" width="23.7109375" style="51" customWidth="1"/>
    <col min="8448" max="8448" width="25.5703125" style="51" customWidth="1"/>
    <col min="8449" max="8451" width="30.85546875" style="51" bestFit="1" customWidth="1"/>
    <col min="8452" max="8452" width="22.42578125" style="51" bestFit="1" customWidth="1"/>
    <col min="8453" max="8453" width="14.85546875" style="51" customWidth="1"/>
    <col min="8454" max="8454" width="27.28515625" style="51" bestFit="1" customWidth="1"/>
    <col min="8455" max="8455" width="27.7109375" style="51" bestFit="1" customWidth="1"/>
    <col min="8456" max="8456" width="10.7109375" style="51"/>
    <col min="8457" max="8457" width="29.5703125" style="51" bestFit="1" customWidth="1"/>
    <col min="8458" max="8699" width="10.7109375" style="51"/>
    <col min="8700" max="8700" width="4.42578125" style="51" bestFit="1" customWidth="1"/>
    <col min="8701" max="8701" width="124.140625" style="51" bestFit="1" customWidth="1"/>
    <col min="8702" max="8702" width="21.5703125" style="51" bestFit="1" customWidth="1"/>
    <col min="8703" max="8703" width="23.7109375" style="51" customWidth="1"/>
    <col min="8704" max="8704" width="25.5703125" style="51" customWidth="1"/>
    <col min="8705" max="8707" width="30.85546875" style="51" bestFit="1" customWidth="1"/>
    <col min="8708" max="8708" width="22.42578125" style="51" bestFit="1" customWidth="1"/>
    <col min="8709" max="8709" width="14.85546875" style="51" customWidth="1"/>
    <col min="8710" max="8710" width="27.28515625" style="51" bestFit="1" customWidth="1"/>
    <col min="8711" max="8711" width="27.7109375" style="51" bestFit="1" customWidth="1"/>
    <col min="8712" max="8712" width="10.7109375" style="51"/>
    <col min="8713" max="8713" width="29.5703125" style="51" bestFit="1" customWidth="1"/>
    <col min="8714" max="8955" width="10.7109375" style="51"/>
    <col min="8956" max="8956" width="4.42578125" style="51" bestFit="1" customWidth="1"/>
    <col min="8957" max="8957" width="124.140625" style="51" bestFit="1" customWidth="1"/>
    <col min="8958" max="8958" width="21.5703125" style="51" bestFit="1" customWidth="1"/>
    <col min="8959" max="8959" width="23.7109375" style="51" customWidth="1"/>
    <col min="8960" max="8960" width="25.5703125" style="51" customWidth="1"/>
    <col min="8961" max="8963" width="30.85546875" style="51" bestFit="1" customWidth="1"/>
    <col min="8964" max="8964" width="22.42578125" style="51" bestFit="1" customWidth="1"/>
    <col min="8965" max="8965" width="14.85546875" style="51" customWidth="1"/>
    <col min="8966" max="8966" width="27.28515625" style="51" bestFit="1" customWidth="1"/>
    <col min="8967" max="8967" width="27.7109375" style="51" bestFit="1" customWidth="1"/>
    <col min="8968" max="8968" width="10.7109375" style="51"/>
    <col min="8969" max="8969" width="29.5703125" style="51" bestFit="1" customWidth="1"/>
    <col min="8970" max="9211" width="10.7109375" style="51"/>
    <col min="9212" max="9212" width="4.42578125" style="51" bestFit="1" customWidth="1"/>
    <col min="9213" max="9213" width="124.140625" style="51" bestFit="1" customWidth="1"/>
    <col min="9214" max="9214" width="21.5703125" style="51" bestFit="1" customWidth="1"/>
    <col min="9215" max="9215" width="23.7109375" style="51" customWidth="1"/>
    <col min="9216" max="9216" width="25.5703125" style="51" customWidth="1"/>
    <col min="9217" max="9219" width="30.85546875" style="51" bestFit="1" customWidth="1"/>
    <col min="9220" max="9220" width="22.42578125" style="51" bestFit="1" customWidth="1"/>
    <col min="9221" max="9221" width="14.85546875" style="51" customWidth="1"/>
    <col min="9222" max="9222" width="27.28515625" style="51" bestFit="1" customWidth="1"/>
    <col min="9223" max="9223" width="27.7109375" style="51" bestFit="1" customWidth="1"/>
    <col min="9224" max="9224" width="10.7109375" style="51"/>
    <col min="9225" max="9225" width="29.5703125" style="51" bestFit="1" customWidth="1"/>
    <col min="9226" max="9467" width="10.7109375" style="51"/>
    <col min="9468" max="9468" width="4.42578125" style="51" bestFit="1" customWidth="1"/>
    <col min="9469" max="9469" width="124.140625" style="51" bestFit="1" customWidth="1"/>
    <col min="9470" max="9470" width="21.5703125" style="51" bestFit="1" customWidth="1"/>
    <col min="9471" max="9471" width="23.7109375" style="51" customWidth="1"/>
    <col min="9472" max="9472" width="25.5703125" style="51" customWidth="1"/>
    <col min="9473" max="9475" width="30.85546875" style="51" bestFit="1" customWidth="1"/>
    <col min="9476" max="9476" width="22.42578125" style="51" bestFit="1" customWidth="1"/>
    <col min="9477" max="9477" width="14.85546875" style="51" customWidth="1"/>
    <col min="9478" max="9478" width="27.28515625" style="51" bestFit="1" customWidth="1"/>
    <col min="9479" max="9479" width="27.7109375" style="51" bestFit="1" customWidth="1"/>
    <col min="9480" max="9480" width="10.7109375" style="51"/>
    <col min="9481" max="9481" width="29.5703125" style="51" bestFit="1" customWidth="1"/>
    <col min="9482" max="9723" width="10.7109375" style="51"/>
    <col min="9724" max="9724" width="4.42578125" style="51" bestFit="1" customWidth="1"/>
    <col min="9725" max="9725" width="124.140625" style="51" bestFit="1" customWidth="1"/>
    <col min="9726" max="9726" width="21.5703125" style="51" bestFit="1" customWidth="1"/>
    <col min="9727" max="9727" width="23.7109375" style="51" customWidth="1"/>
    <col min="9728" max="9728" width="25.5703125" style="51" customWidth="1"/>
    <col min="9729" max="9731" width="30.85546875" style="51" bestFit="1" customWidth="1"/>
    <col min="9732" max="9732" width="22.42578125" style="51" bestFit="1" customWidth="1"/>
    <col min="9733" max="9733" width="14.85546875" style="51" customWidth="1"/>
    <col min="9734" max="9734" width="27.28515625" style="51" bestFit="1" customWidth="1"/>
    <col min="9735" max="9735" width="27.7109375" style="51" bestFit="1" customWidth="1"/>
    <col min="9736" max="9736" width="10.7109375" style="51"/>
    <col min="9737" max="9737" width="29.5703125" style="51" bestFit="1" customWidth="1"/>
    <col min="9738" max="9979" width="10.7109375" style="51"/>
    <col min="9980" max="9980" width="4.42578125" style="51" bestFit="1" customWidth="1"/>
    <col min="9981" max="9981" width="124.140625" style="51" bestFit="1" customWidth="1"/>
    <col min="9982" max="9982" width="21.5703125" style="51" bestFit="1" customWidth="1"/>
    <col min="9983" max="9983" width="23.7109375" style="51" customWidth="1"/>
    <col min="9984" max="9984" width="25.5703125" style="51" customWidth="1"/>
    <col min="9985" max="9987" width="30.85546875" style="51" bestFit="1" customWidth="1"/>
    <col min="9988" max="9988" width="22.42578125" style="51" bestFit="1" customWidth="1"/>
    <col min="9989" max="9989" width="14.85546875" style="51" customWidth="1"/>
    <col min="9990" max="9990" width="27.28515625" style="51" bestFit="1" customWidth="1"/>
    <col min="9991" max="9991" width="27.7109375" style="51" bestFit="1" customWidth="1"/>
    <col min="9992" max="9992" width="10.7109375" style="51"/>
    <col min="9993" max="9993" width="29.5703125" style="51" bestFit="1" customWidth="1"/>
    <col min="9994" max="10235" width="10.7109375" style="51"/>
    <col min="10236" max="10236" width="4.42578125" style="51" bestFit="1" customWidth="1"/>
    <col min="10237" max="10237" width="124.140625" style="51" bestFit="1" customWidth="1"/>
    <col min="10238" max="10238" width="21.5703125" style="51" bestFit="1" customWidth="1"/>
    <col min="10239" max="10239" width="23.7109375" style="51" customWidth="1"/>
    <col min="10240" max="10240" width="25.5703125" style="51" customWidth="1"/>
    <col min="10241" max="10243" width="30.85546875" style="51" bestFit="1" customWidth="1"/>
    <col min="10244" max="10244" width="22.42578125" style="51" bestFit="1" customWidth="1"/>
    <col min="10245" max="10245" width="14.85546875" style="51" customWidth="1"/>
    <col min="10246" max="10246" width="27.28515625" style="51" bestFit="1" customWidth="1"/>
    <col min="10247" max="10247" width="27.7109375" style="51" bestFit="1" customWidth="1"/>
    <col min="10248" max="10248" width="10.7109375" style="51"/>
    <col min="10249" max="10249" width="29.5703125" style="51" bestFit="1" customWidth="1"/>
    <col min="10250" max="10491" width="10.7109375" style="51"/>
    <col min="10492" max="10492" width="4.42578125" style="51" bestFit="1" customWidth="1"/>
    <col min="10493" max="10493" width="124.140625" style="51" bestFit="1" customWidth="1"/>
    <col min="10494" max="10494" width="21.5703125" style="51" bestFit="1" customWidth="1"/>
    <col min="10495" max="10495" width="23.7109375" style="51" customWidth="1"/>
    <col min="10496" max="10496" width="25.5703125" style="51" customWidth="1"/>
    <col min="10497" max="10499" width="30.85546875" style="51" bestFit="1" customWidth="1"/>
    <col min="10500" max="10500" width="22.42578125" style="51" bestFit="1" customWidth="1"/>
    <col min="10501" max="10501" width="14.85546875" style="51" customWidth="1"/>
    <col min="10502" max="10502" width="27.28515625" style="51" bestFit="1" customWidth="1"/>
    <col min="10503" max="10503" width="27.7109375" style="51" bestFit="1" customWidth="1"/>
    <col min="10504" max="10504" width="10.7109375" style="51"/>
    <col min="10505" max="10505" width="29.5703125" style="51" bestFit="1" customWidth="1"/>
    <col min="10506" max="10747" width="10.7109375" style="51"/>
    <col min="10748" max="10748" width="4.42578125" style="51" bestFit="1" customWidth="1"/>
    <col min="10749" max="10749" width="124.140625" style="51" bestFit="1" customWidth="1"/>
    <col min="10750" max="10750" width="21.5703125" style="51" bestFit="1" customWidth="1"/>
    <col min="10751" max="10751" width="23.7109375" style="51" customWidth="1"/>
    <col min="10752" max="10752" width="25.5703125" style="51" customWidth="1"/>
    <col min="10753" max="10755" width="30.85546875" style="51" bestFit="1" customWidth="1"/>
    <col min="10756" max="10756" width="22.42578125" style="51" bestFit="1" customWidth="1"/>
    <col min="10757" max="10757" width="14.85546875" style="51" customWidth="1"/>
    <col min="10758" max="10758" width="27.28515625" style="51" bestFit="1" customWidth="1"/>
    <col min="10759" max="10759" width="27.7109375" style="51" bestFit="1" customWidth="1"/>
    <col min="10760" max="10760" width="10.7109375" style="51"/>
    <col min="10761" max="10761" width="29.5703125" style="51" bestFit="1" customWidth="1"/>
    <col min="10762" max="11003" width="10.7109375" style="51"/>
    <col min="11004" max="11004" width="4.42578125" style="51" bestFit="1" customWidth="1"/>
    <col min="11005" max="11005" width="124.140625" style="51" bestFit="1" customWidth="1"/>
    <col min="11006" max="11006" width="21.5703125" style="51" bestFit="1" customWidth="1"/>
    <col min="11007" max="11007" width="23.7109375" style="51" customWidth="1"/>
    <col min="11008" max="11008" width="25.5703125" style="51" customWidth="1"/>
    <col min="11009" max="11011" width="30.85546875" style="51" bestFit="1" customWidth="1"/>
    <col min="11012" max="11012" width="22.42578125" style="51" bestFit="1" customWidth="1"/>
    <col min="11013" max="11013" width="14.85546875" style="51" customWidth="1"/>
    <col min="11014" max="11014" width="27.28515625" style="51" bestFit="1" customWidth="1"/>
    <col min="11015" max="11015" width="27.7109375" style="51" bestFit="1" customWidth="1"/>
    <col min="11016" max="11016" width="10.7109375" style="51"/>
    <col min="11017" max="11017" width="29.5703125" style="51" bestFit="1" customWidth="1"/>
    <col min="11018" max="11259" width="10.7109375" style="51"/>
    <col min="11260" max="11260" width="4.42578125" style="51" bestFit="1" customWidth="1"/>
    <col min="11261" max="11261" width="124.140625" style="51" bestFit="1" customWidth="1"/>
    <col min="11262" max="11262" width="21.5703125" style="51" bestFit="1" customWidth="1"/>
    <col min="11263" max="11263" width="23.7109375" style="51" customWidth="1"/>
    <col min="11264" max="11264" width="25.5703125" style="51" customWidth="1"/>
    <col min="11265" max="11267" width="30.85546875" style="51" bestFit="1" customWidth="1"/>
    <col min="11268" max="11268" width="22.42578125" style="51" bestFit="1" customWidth="1"/>
    <col min="11269" max="11269" width="14.85546875" style="51" customWidth="1"/>
    <col min="11270" max="11270" width="27.28515625" style="51" bestFit="1" customWidth="1"/>
    <col min="11271" max="11271" width="27.7109375" style="51" bestFit="1" customWidth="1"/>
    <col min="11272" max="11272" width="10.7109375" style="51"/>
    <col min="11273" max="11273" width="29.5703125" style="51" bestFit="1" customWidth="1"/>
    <col min="11274" max="11515" width="10.7109375" style="51"/>
    <col min="11516" max="11516" width="4.42578125" style="51" bestFit="1" customWidth="1"/>
    <col min="11517" max="11517" width="124.140625" style="51" bestFit="1" customWidth="1"/>
    <col min="11518" max="11518" width="21.5703125" style="51" bestFit="1" customWidth="1"/>
    <col min="11519" max="11519" width="23.7109375" style="51" customWidth="1"/>
    <col min="11520" max="11520" width="25.5703125" style="51" customWidth="1"/>
    <col min="11521" max="11523" width="30.85546875" style="51" bestFit="1" customWidth="1"/>
    <col min="11524" max="11524" width="22.42578125" style="51" bestFit="1" customWidth="1"/>
    <col min="11525" max="11525" width="14.85546875" style="51" customWidth="1"/>
    <col min="11526" max="11526" width="27.28515625" style="51" bestFit="1" customWidth="1"/>
    <col min="11527" max="11527" width="27.7109375" style="51" bestFit="1" customWidth="1"/>
    <col min="11528" max="11528" width="10.7109375" style="51"/>
    <col min="11529" max="11529" width="29.5703125" style="51" bestFit="1" customWidth="1"/>
    <col min="11530" max="11771" width="10.7109375" style="51"/>
    <col min="11772" max="11772" width="4.42578125" style="51" bestFit="1" customWidth="1"/>
    <col min="11773" max="11773" width="124.140625" style="51" bestFit="1" customWidth="1"/>
    <col min="11774" max="11774" width="21.5703125" style="51" bestFit="1" customWidth="1"/>
    <col min="11775" max="11775" width="23.7109375" style="51" customWidth="1"/>
    <col min="11776" max="11776" width="25.5703125" style="51" customWidth="1"/>
    <col min="11777" max="11779" width="30.85546875" style="51" bestFit="1" customWidth="1"/>
    <col min="11780" max="11780" width="22.42578125" style="51" bestFit="1" customWidth="1"/>
    <col min="11781" max="11781" width="14.85546875" style="51" customWidth="1"/>
    <col min="11782" max="11782" width="27.28515625" style="51" bestFit="1" customWidth="1"/>
    <col min="11783" max="11783" width="27.7109375" style="51" bestFit="1" customWidth="1"/>
    <col min="11784" max="11784" width="10.7109375" style="51"/>
    <col min="11785" max="11785" width="29.5703125" style="51" bestFit="1" customWidth="1"/>
    <col min="11786" max="12027" width="10.7109375" style="51"/>
    <col min="12028" max="12028" width="4.42578125" style="51" bestFit="1" customWidth="1"/>
    <col min="12029" max="12029" width="124.140625" style="51" bestFit="1" customWidth="1"/>
    <col min="12030" max="12030" width="21.5703125" style="51" bestFit="1" customWidth="1"/>
    <col min="12031" max="12031" width="23.7109375" style="51" customWidth="1"/>
    <col min="12032" max="12032" width="25.5703125" style="51" customWidth="1"/>
    <col min="12033" max="12035" width="30.85546875" style="51" bestFit="1" customWidth="1"/>
    <col min="12036" max="12036" width="22.42578125" style="51" bestFit="1" customWidth="1"/>
    <col min="12037" max="12037" width="14.85546875" style="51" customWidth="1"/>
    <col min="12038" max="12038" width="27.28515625" style="51" bestFit="1" customWidth="1"/>
    <col min="12039" max="12039" width="27.7109375" style="51" bestFit="1" customWidth="1"/>
    <col min="12040" max="12040" width="10.7109375" style="51"/>
    <col min="12041" max="12041" width="29.5703125" style="51" bestFit="1" customWidth="1"/>
    <col min="12042" max="12283" width="10.7109375" style="51"/>
    <col min="12284" max="12284" width="4.42578125" style="51" bestFit="1" customWidth="1"/>
    <col min="12285" max="12285" width="124.140625" style="51" bestFit="1" customWidth="1"/>
    <col min="12286" max="12286" width="21.5703125" style="51" bestFit="1" customWidth="1"/>
    <col min="12287" max="12287" width="23.7109375" style="51" customWidth="1"/>
    <col min="12288" max="12288" width="25.5703125" style="51" customWidth="1"/>
    <col min="12289" max="12291" width="30.85546875" style="51" bestFit="1" customWidth="1"/>
    <col min="12292" max="12292" width="22.42578125" style="51" bestFit="1" customWidth="1"/>
    <col min="12293" max="12293" width="14.85546875" style="51" customWidth="1"/>
    <col min="12294" max="12294" width="27.28515625" style="51" bestFit="1" customWidth="1"/>
    <col min="12295" max="12295" width="27.7109375" style="51" bestFit="1" customWidth="1"/>
    <col min="12296" max="12296" width="10.7109375" style="51"/>
    <col min="12297" max="12297" width="29.5703125" style="51" bestFit="1" customWidth="1"/>
    <col min="12298" max="12539" width="10.7109375" style="51"/>
    <col min="12540" max="12540" width="4.42578125" style="51" bestFit="1" customWidth="1"/>
    <col min="12541" max="12541" width="124.140625" style="51" bestFit="1" customWidth="1"/>
    <col min="12542" max="12542" width="21.5703125" style="51" bestFit="1" customWidth="1"/>
    <col min="12543" max="12543" width="23.7109375" style="51" customWidth="1"/>
    <col min="12544" max="12544" width="25.5703125" style="51" customWidth="1"/>
    <col min="12545" max="12547" width="30.85546875" style="51" bestFit="1" customWidth="1"/>
    <col min="12548" max="12548" width="22.42578125" style="51" bestFit="1" customWidth="1"/>
    <col min="12549" max="12549" width="14.85546875" style="51" customWidth="1"/>
    <col min="12550" max="12550" width="27.28515625" style="51" bestFit="1" customWidth="1"/>
    <col min="12551" max="12551" width="27.7109375" style="51" bestFit="1" customWidth="1"/>
    <col min="12552" max="12552" width="10.7109375" style="51"/>
    <col min="12553" max="12553" width="29.5703125" style="51" bestFit="1" customWidth="1"/>
    <col min="12554" max="12795" width="10.7109375" style="51"/>
    <col min="12796" max="12796" width="4.42578125" style="51" bestFit="1" customWidth="1"/>
    <col min="12797" max="12797" width="124.140625" style="51" bestFit="1" customWidth="1"/>
    <col min="12798" max="12798" width="21.5703125" style="51" bestFit="1" customWidth="1"/>
    <col min="12799" max="12799" width="23.7109375" style="51" customWidth="1"/>
    <col min="12800" max="12800" width="25.5703125" style="51" customWidth="1"/>
    <col min="12801" max="12803" width="30.85546875" style="51" bestFit="1" customWidth="1"/>
    <col min="12804" max="12804" width="22.42578125" style="51" bestFit="1" customWidth="1"/>
    <col min="12805" max="12805" width="14.85546875" style="51" customWidth="1"/>
    <col min="12806" max="12806" width="27.28515625" style="51" bestFit="1" customWidth="1"/>
    <col min="12807" max="12807" width="27.7109375" style="51" bestFit="1" customWidth="1"/>
    <col min="12808" max="12808" width="10.7109375" style="51"/>
    <col min="12809" max="12809" width="29.5703125" style="51" bestFit="1" customWidth="1"/>
    <col min="12810" max="13051" width="10.7109375" style="51"/>
    <col min="13052" max="13052" width="4.42578125" style="51" bestFit="1" customWidth="1"/>
    <col min="13053" max="13053" width="124.140625" style="51" bestFit="1" customWidth="1"/>
    <col min="13054" max="13054" width="21.5703125" style="51" bestFit="1" customWidth="1"/>
    <col min="13055" max="13055" width="23.7109375" style="51" customWidth="1"/>
    <col min="13056" max="13056" width="25.5703125" style="51" customWidth="1"/>
    <col min="13057" max="13059" width="30.85546875" style="51" bestFit="1" customWidth="1"/>
    <col min="13060" max="13060" width="22.42578125" style="51" bestFit="1" customWidth="1"/>
    <col min="13061" max="13061" width="14.85546875" style="51" customWidth="1"/>
    <col min="13062" max="13062" width="27.28515625" style="51" bestFit="1" customWidth="1"/>
    <col min="13063" max="13063" width="27.7109375" style="51" bestFit="1" customWidth="1"/>
    <col min="13064" max="13064" width="10.7109375" style="51"/>
    <col min="13065" max="13065" width="29.5703125" style="51" bestFit="1" customWidth="1"/>
    <col min="13066" max="13307" width="10.7109375" style="51"/>
    <col min="13308" max="13308" width="4.42578125" style="51" bestFit="1" customWidth="1"/>
    <col min="13309" max="13309" width="124.140625" style="51" bestFit="1" customWidth="1"/>
    <col min="13310" max="13310" width="21.5703125" style="51" bestFit="1" customWidth="1"/>
    <col min="13311" max="13311" width="23.7109375" style="51" customWidth="1"/>
    <col min="13312" max="13312" width="25.5703125" style="51" customWidth="1"/>
    <col min="13313" max="13315" width="30.85546875" style="51" bestFit="1" customWidth="1"/>
    <col min="13316" max="13316" width="22.42578125" style="51" bestFit="1" customWidth="1"/>
    <col min="13317" max="13317" width="14.85546875" style="51" customWidth="1"/>
    <col min="13318" max="13318" width="27.28515625" style="51" bestFit="1" customWidth="1"/>
    <col min="13319" max="13319" width="27.7109375" style="51" bestFit="1" customWidth="1"/>
    <col min="13320" max="13320" width="10.7109375" style="51"/>
    <col min="13321" max="13321" width="29.5703125" style="51" bestFit="1" customWidth="1"/>
    <col min="13322" max="13563" width="10.7109375" style="51"/>
    <col min="13564" max="13564" width="4.42578125" style="51" bestFit="1" customWidth="1"/>
    <col min="13565" max="13565" width="124.140625" style="51" bestFit="1" customWidth="1"/>
    <col min="13566" max="13566" width="21.5703125" style="51" bestFit="1" customWidth="1"/>
    <col min="13567" max="13567" width="23.7109375" style="51" customWidth="1"/>
    <col min="13568" max="13568" width="25.5703125" style="51" customWidth="1"/>
    <col min="13569" max="13571" width="30.85546875" style="51" bestFit="1" customWidth="1"/>
    <col min="13572" max="13572" width="22.42578125" style="51" bestFit="1" customWidth="1"/>
    <col min="13573" max="13573" width="14.85546875" style="51" customWidth="1"/>
    <col min="13574" max="13574" width="27.28515625" style="51" bestFit="1" customWidth="1"/>
    <col min="13575" max="13575" width="27.7109375" style="51" bestFit="1" customWidth="1"/>
    <col min="13576" max="13576" width="10.7109375" style="51"/>
    <col min="13577" max="13577" width="29.5703125" style="51" bestFit="1" customWidth="1"/>
    <col min="13578" max="13819" width="10.7109375" style="51"/>
    <col min="13820" max="13820" width="4.42578125" style="51" bestFit="1" customWidth="1"/>
    <col min="13821" max="13821" width="124.140625" style="51" bestFit="1" customWidth="1"/>
    <col min="13822" max="13822" width="21.5703125" style="51" bestFit="1" customWidth="1"/>
    <col min="13823" max="13823" width="23.7109375" style="51" customWidth="1"/>
    <col min="13824" max="13824" width="25.5703125" style="51" customWidth="1"/>
    <col min="13825" max="13827" width="30.85546875" style="51" bestFit="1" customWidth="1"/>
    <col min="13828" max="13828" width="22.42578125" style="51" bestFit="1" customWidth="1"/>
    <col min="13829" max="13829" width="14.85546875" style="51" customWidth="1"/>
    <col min="13830" max="13830" width="27.28515625" style="51" bestFit="1" customWidth="1"/>
    <col min="13831" max="13831" width="27.7109375" style="51" bestFit="1" customWidth="1"/>
    <col min="13832" max="13832" width="10.7109375" style="51"/>
    <col min="13833" max="13833" width="29.5703125" style="51" bestFit="1" customWidth="1"/>
    <col min="13834" max="14075" width="10.7109375" style="51"/>
    <col min="14076" max="14076" width="4.42578125" style="51" bestFit="1" customWidth="1"/>
    <col min="14077" max="14077" width="124.140625" style="51" bestFit="1" customWidth="1"/>
    <col min="14078" max="14078" width="21.5703125" style="51" bestFit="1" customWidth="1"/>
    <col min="14079" max="14079" width="23.7109375" style="51" customWidth="1"/>
    <col min="14080" max="14080" width="25.5703125" style="51" customWidth="1"/>
    <col min="14081" max="14083" width="30.85546875" style="51" bestFit="1" customWidth="1"/>
    <col min="14084" max="14084" width="22.42578125" style="51" bestFit="1" customWidth="1"/>
    <col min="14085" max="14085" width="14.85546875" style="51" customWidth="1"/>
    <col min="14086" max="14086" width="27.28515625" style="51" bestFit="1" customWidth="1"/>
    <col min="14087" max="14087" width="27.7109375" style="51" bestFit="1" customWidth="1"/>
    <col min="14088" max="14088" width="10.7109375" style="51"/>
    <col min="14089" max="14089" width="29.5703125" style="51" bestFit="1" customWidth="1"/>
    <col min="14090" max="14331" width="10.7109375" style="51"/>
    <col min="14332" max="14332" width="4.42578125" style="51" bestFit="1" customWidth="1"/>
    <col min="14333" max="14333" width="124.140625" style="51" bestFit="1" customWidth="1"/>
    <col min="14334" max="14334" width="21.5703125" style="51" bestFit="1" customWidth="1"/>
    <col min="14335" max="14335" width="23.7109375" style="51" customWidth="1"/>
    <col min="14336" max="14336" width="25.5703125" style="51" customWidth="1"/>
    <col min="14337" max="14339" width="30.85546875" style="51" bestFit="1" customWidth="1"/>
    <col min="14340" max="14340" width="22.42578125" style="51" bestFit="1" customWidth="1"/>
    <col min="14341" max="14341" width="14.85546875" style="51" customWidth="1"/>
    <col min="14342" max="14342" width="27.28515625" style="51" bestFit="1" customWidth="1"/>
    <col min="14343" max="14343" width="27.7109375" style="51" bestFit="1" customWidth="1"/>
    <col min="14344" max="14344" width="10.7109375" style="51"/>
    <col min="14345" max="14345" width="29.5703125" style="51" bestFit="1" customWidth="1"/>
    <col min="14346" max="14587" width="10.7109375" style="51"/>
    <col min="14588" max="14588" width="4.42578125" style="51" bestFit="1" customWidth="1"/>
    <col min="14589" max="14589" width="124.140625" style="51" bestFit="1" customWidth="1"/>
    <col min="14590" max="14590" width="21.5703125" style="51" bestFit="1" customWidth="1"/>
    <col min="14591" max="14591" width="23.7109375" style="51" customWidth="1"/>
    <col min="14592" max="14592" width="25.5703125" style="51" customWidth="1"/>
    <col min="14593" max="14595" width="30.85546875" style="51" bestFit="1" customWidth="1"/>
    <col min="14596" max="14596" width="22.42578125" style="51" bestFit="1" customWidth="1"/>
    <col min="14597" max="14597" width="14.85546875" style="51" customWidth="1"/>
    <col min="14598" max="14598" width="27.28515625" style="51" bestFit="1" customWidth="1"/>
    <col min="14599" max="14599" width="27.7109375" style="51" bestFit="1" customWidth="1"/>
    <col min="14600" max="14600" width="10.7109375" style="51"/>
    <col min="14601" max="14601" width="29.5703125" style="51" bestFit="1" customWidth="1"/>
    <col min="14602" max="14843" width="10.7109375" style="51"/>
    <col min="14844" max="14844" width="4.42578125" style="51" bestFit="1" customWidth="1"/>
    <col min="14845" max="14845" width="124.140625" style="51" bestFit="1" customWidth="1"/>
    <col min="14846" max="14846" width="21.5703125" style="51" bestFit="1" customWidth="1"/>
    <col min="14847" max="14847" width="23.7109375" style="51" customWidth="1"/>
    <col min="14848" max="14848" width="25.5703125" style="51" customWidth="1"/>
    <col min="14849" max="14851" width="30.85546875" style="51" bestFit="1" customWidth="1"/>
    <col min="14852" max="14852" width="22.42578125" style="51" bestFit="1" customWidth="1"/>
    <col min="14853" max="14853" width="14.85546875" style="51" customWidth="1"/>
    <col min="14854" max="14854" width="27.28515625" style="51" bestFit="1" customWidth="1"/>
    <col min="14855" max="14855" width="27.7109375" style="51" bestFit="1" customWidth="1"/>
    <col min="14856" max="14856" width="10.7109375" style="51"/>
    <col min="14857" max="14857" width="29.5703125" style="51" bestFit="1" customWidth="1"/>
    <col min="14858" max="15099" width="10.7109375" style="51"/>
    <col min="15100" max="15100" width="4.42578125" style="51" bestFit="1" customWidth="1"/>
    <col min="15101" max="15101" width="124.140625" style="51" bestFit="1" customWidth="1"/>
    <col min="15102" max="15102" width="21.5703125" style="51" bestFit="1" customWidth="1"/>
    <col min="15103" max="15103" width="23.7109375" style="51" customWidth="1"/>
    <col min="15104" max="15104" width="25.5703125" style="51" customWidth="1"/>
    <col min="15105" max="15107" width="30.85546875" style="51" bestFit="1" customWidth="1"/>
    <col min="15108" max="15108" width="22.42578125" style="51" bestFit="1" customWidth="1"/>
    <col min="15109" max="15109" width="14.85546875" style="51" customWidth="1"/>
    <col min="15110" max="15110" width="27.28515625" style="51" bestFit="1" customWidth="1"/>
    <col min="15111" max="15111" width="27.7109375" style="51" bestFit="1" customWidth="1"/>
    <col min="15112" max="15112" width="10.7109375" style="51"/>
    <col min="15113" max="15113" width="29.5703125" style="51" bestFit="1" customWidth="1"/>
    <col min="15114" max="15355" width="10.7109375" style="51"/>
    <col min="15356" max="15356" width="4.42578125" style="51" bestFit="1" customWidth="1"/>
    <col min="15357" max="15357" width="124.140625" style="51" bestFit="1" customWidth="1"/>
    <col min="15358" max="15358" width="21.5703125" style="51" bestFit="1" customWidth="1"/>
    <col min="15359" max="15359" width="23.7109375" style="51" customWidth="1"/>
    <col min="15360" max="15360" width="25.5703125" style="51" customWidth="1"/>
    <col min="15361" max="15363" width="30.85546875" style="51" bestFit="1" customWidth="1"/>
    <col min="15364" max="15364" width="22.42578125" style="51" bestFit="1" customWidth="1"/>
    <col min="15365" max="15365" width="14.85546875" style="51" customWidth="1"/>
    <col min="15366" max="15366" width="27.28515625" style="51" bestFit="1" customWidth="1"/>
    <col min="15367" max="15367" width="27.7109375" style="51" bestFit="1" customWidth="1"/>
    <col min="15368" max="15368" width="10.7109375" style="51"/>
    <col min="15369" max="15369" width="29.5703125" style="51" bestFit="1" customWidth="1"/>
    <col min="15370" max="15611" width="10.7109375" style="51"/>
    <col min="15612" max="15612" width="4.42578125" style="51" bestFit="1" customWidth="1"/>
    <col min="15613" max="15613" width="124.140625" style="51" bestFit="1" customWidth="1"/>
    <col min="15614" max="15614" width="21.5703125" style="51" bestFit="1" customWidth="1"/>
    <col min="15615" max="15615" width="23.7109375" style="51" customWidth="1"/>
    <col min="15616" max="15616" width="25.5703125" style="51" customWidth="1"/>
    <col min="15617" max="15619" width="30.85546875" style="51" bestFit="1" customWidth="1"/>
    <col min="15620" max="15620" width="22.42578125" style="51" bestFit="1" customWidth="1"/>
    <col min="15621" max="15621" width="14.85546875" style="51" customWidth="1"/>
    <col min="15622" max="15622" width="27.28515625" style="51" bestFit="1" customWidth="1"/>
    <col min="15623" max="15623" width="27.7109375" style="51" bestFit="1" customWidth="1"/>
    <col min="15624" max="15624" width="10.7109375" style="51"/>
    <col min="15625" max="15625" width="29.5703125" style="51" bestFit="1" customWidth="1"/>
    <col min="15626" max="15867" width="10.7109375" style="51"/>
    <col min="15868" max="15868" width="4.42578125" style="51" bestFit="1" customWidth="1"/>
    <col min="15869" max="15869" width="124.140625" style="51" bestFit="1" customWidth="1"/>
    <col min="15870" max="15870" width="21.5703125" style="51" bestFit="1" customWidth="1"/>
    <col min="15871" max="15871" width="23.7109375" style="51" customWidth="1"/>
    <col min="15872" max="15872" width="25.5703125" style="51" customWidth="1"/>
    <col min="15873" max="15875" width="30.85546875" style="51" bestFit="1" customWidth="1"/>
    <col min="15876" max="15876" width="22.42578125" style="51" bestFit="1" customWidth="1"/>
    <col min="15877" max="15877" width="14.85546875" style="51" customWidth="1"/>
    <col min="15878" max="15878" width="27.28515625" style="51" bestFit="1" customWidth="1"/>
    <col min="15879" max="15879" width="27.7109375" style="51" bestFit="1" customWidth="1"/>
    <col min="15880" max="15880" width="10.7109375" style="51"/>
    <col min="15881" max="15881" width="29.5703125" style="51" bestFit="1" customWidth="1"/>
    <col min="15882" max="16123" width="10.7109375" style="51"/>
    <col min="16124" max="16124" width="4.42578125" style="51" bestFit="1" customWidth="1"/>
    <col min="16125" max="16125" width="124.140625" style="51" bestFit="1" customWidth="1"/>
    <col min="16126" max="16126" width="21.5703125" style="51" bestFit="1" customWidth="1"/>
    <col min="16127" max="16127" width="23.7109375" style="51" customWidth="1"/>
    <col min="16128" max="16128" width="25.5703125" style="51" customWidth="1"/>
    <col min="16129" max="16131" width="30.85546875" style="51" bestFit="1" customWidth="1"/>
    <col min="16132" max="16132" width="22.42578125" style="51" bestFit="1" customWidth="1"/>
    <col min="16133" max="16133" width="14.85546875" style="51" customWidth="1"/>
    <col min="16134" max="16134" width="27.28515625" style="51" bestFit="1" customWidth="1"/>
    <col min="16135" max="16135" width="27.7109375" style="51" bestFit="1" customWidth="1"/>
    <col min="16136" max="16136" width="10.7109375" style="51"/>
    <col min="16137" max="16137" width="29.5703125" style="51" bestFit="1" customWidth="1"/>
    <col min="16138" max="16384" width="10.7109375" style="51"/>
  </cols>
  <sheetData>
    <row r="1" spans="1:10" ht="23.25" x14ac:dyDescent="0.35">
      <c r="A1" s="139" t="s">
        <v>125</v>
      </c>
      <c r="B1" s="139"/>
      <c r="C1" s="50"/>
      <c r="D1" s="50"/>
      <c r="E1" s="50"/>
      <c r="F1" s="50"/>
      <c r="G1" s="50"/>
      <c r="H1" s="50"/>
      <c r="I1" s="50"/>
    </row>
    <row r="2" spans="1:10" s="54" customFormat="1" ht="30" x14ac:dyDescent="0.4">
      <c r="A2" s="52"/>
      <c r="B2" s="53"/>
      <c r="C2" s="13">
        <v>2014</v>
      </c>
      <c r="D2" s="13">
        <v>2015</v>
      </c>
      <c r="E2" s="13">
        <v>2016</v>
      </c>
      <c r="F2" s="13" t="s">
        <v>126</v>
      </c>
      <c r="G2" s="13" t="s">
        <v>127</v>
      </c>
      <c r="H2" s="13" t="s">
        <v>128</v>
      </c>
      <c r="I2" s="13" t="s">
        <v>129</v>
      </c>
      <c r="J2" s="13" t="s">
        <v>130</v>
      </c>
    </row>
    <row r="3" spans="1:10" ht="30" x14ac:dyDescent="0.4">
      <c r="A3" s="55"/>
      <c r="B3" s="56" t="s">
        <v>131</v>
      </c>
      <c r="C3" s="57"/>
      <c r="D3" s="57"/>
      <c r="E3" s="57"/>
      <c r="F3" s="57"/>
      <c r="G3" s="57"/>
      <c r="H3" s="57"/>
      <c r="I3" s="57"/>
      <c r="J3" s="13"/>
    </row>
    <row r="4" spans="1:10" ht="25.5" x14ac:dyDescent="0.35">
      <c r="A4" s="55" t="s">
        <v>132</v>
      </c>
      <c r="B4" s="56" t="s">
        <v>133</v>
      </c>
      <c r="C4" s="58">
        <v>338330.02714299998</v>
      </c>
      <c r="D4" s="58">
        <v>326515.08769299998</v>
      </c>
      <c r="E4" s="58">
        <v>269707.34571440204</v>
      </c>
      <c r="F4" s="58">
        <v>86334.750134824004</v>
      </c>
      <c r="G4" s="58">
        <v>66895</v>
      </c>
      <c r="H4" s="58">
        <v>75889.814994</v>
      </c>
      <c r="I4" s="58">
        <v>46944.985279918001</v>
      </c>
      <c r="J4" s="58">
        <v>86334.750134824004</v>
      </c>
    </row>
    <row r="5" spans="1:10" ht="25.5" x14ac:dyDescent="0.35">
      <c r="A5" s="55" t="s">
        <v>134</v>
      </c>
      <c r="B5" s="56" t="s">
        <v>135</v>
      </c>
      <c r="C5" s="58">
        <v>455173.49682599993</v>
      </c>
      <c r="D5" s="58">
        <v>417906.65112000005</v>
      </c>
      <c r="E5" s="58">
        <v>413609.48183531099</v>
      </c>
      <c r="F5" s="58">
        <v>119542.197995928</v>
      </c>
      <c r="G5" s="58">
        <v>70823.399999999994</v>
      </c>
      <c r="H5" s="58">
        <v>104524.510943</v>
      </c>
      <c r="I5" s="58">
        <v>82531.072131479988</v>
      </c>
      <c r="J5" s="58">
        <v>119542.197995928</v>
      </c>
    </row>
    <row r="6" spans="1:10" ht="25.5" x14ac:dyDescent="0.35">
      <c r="A6" s="55" t="s">
        <v>136</v>
      </c>
      <c r="B6" s="56" t="s">
        <v>137</v>
      </c>
      <c r="C6" s="58">
        <v>90293.920996999994</v>
      </c>
      <c r="D6" s="58">
        <v>74171.774797000005</v>
      </c>
      <c r="E6" s="58">
        <v>70782.485635428995</v>
      </c>
      <c r="F6" s="58">
        <v>16361.380031000001</v>
      </c>
      <c r="G6" s="58">
        <v>15589.7</v>
      </c>
      <c r="H6" s="58">
        <v>16135.25957</v>
      </c>
      <c r="I6" s="58">
        <v>16196.2798296</v>
      </c>
      <c r="J6" s="58">
        <v>16361.380031000001</v>
      </c>
    </row>
    <row r="7" spans="1:10" ht="25.5" x14ac:dyDescent="0.35">
      <c r="A7" s="55" t="s">
        <v>138</v>
      </c>
      <c r="B7" s="56" t="s">
        <v>139</v>
      </c>
      <c r="C7" s="58">
        <v>404896.35600600007</v>
      </c>
      <c r="D7" s="58">
        <v>346930.68311999994</v>
      </c>
      <c r="E7" s="58">
        <v>461409.205093503</v>
      </c>
      <c r="F7" s="58">
        <v>118018.32164173199</v>
      </c>
      <c r="G7" s="58">
        <v>86015.8</v>
      </c>
      <c r="H7" s="58">
        <v>86170.753779999999</v>
      </c>
      <c r="I7" s="58">
        <v>89485.947795999993</v>
      </c>
      <c r="J7" s="58">
        <v>118018.32164173199</v>
      </c>
    </row>
    <row r="8" spans="1:10" ht="25.5" x14ac:dyDescent="0.35">
      <c r="A8" s="55" t="s">
        <v>140</v>
      </c>
      <c r="B8" s="56" t="s">
        <v>141</v>
      </c>
      <c r="C8" s="58">
        <v>1243577.8362078399</v>
      </c>
      <c r="D8" s="58">
        <v>1273444.1955510501</v>
      </c>
      <c r="E8" s="58">
        <v>2567320.103793228</v>
      </c>
      <c r="F8" s="58">
        <v>768547.6521137011</v>
      </c>
      <c r="G8" s="58">
        <v>246976.4</v>
      </c>
      <c r="H8" s="58">
        <v>298504.72655800002</v>
      </c>
      <c r="I8" s="58">
        <v>444463.389860405</v>
      </c>
      <c r="J8" s="58">
        <v>768547.6521137011</v>
      </c>
    </row>
    <row r="9" spans="1:10" ht="25.5" x14ac:dyDescent="0.35">
      <c r="A9" s="55" t="s">
        <v>142</v>
      </c>
      <c r="B9" s="56" t="s">
        <v>143</v>
      </c>
      <c r="C9" s="58">
        <v>583535.01460400003</v>
      </c>
      <c r="D9" s="58">
        <v>578946.875642</v>
      </c>
      <c r="E9" s="58">
        <v>736186.61640946707</v>
      </c>
      <c r="F9" s="58">
        <v>207402.19937181298</v>
      </c>
      <c r="G9" s="58">
        <v>131707</v>
      </c>
      <c r="H9" s="58">
        <v>143380.66177000001</v>
      </c>
      <c r="I9" s="58">
        <v>141094.980653985</v>
      </c>
      <c r="J9" s="58">
        <v>207402.19937181298</v>
      </c>
    </row>
    <row r="10" spans="1:10" ht="25.5" x14ac:dyDescent="0.35">
      <c r="A10" s="55" t="s">
        <v>144</v>
      </c>
      <c r="B10" s="56" t="s">
        <v>145</v>
      </c>
      <c r="C10" s="58">
        <v>444833.11803399998</v>
      </c>
      <c r="D10" s="58">
        <v>378747.390472</v>
      </c>
      <c r="E10" s="58">
        <v>463288.76321315503</v>
      </c>
      <c r="F10" s="58">
        <v>117632.39221864901</v>
      </c>
      <c r="G10" s="58">
        <v>98526.5</v>
      </c>
      <c r="H10" s="58">
        <v>89047.571003999998</v>
      </c>
      <c r="I10" s="58">
        <v>98927.484493608994</v>
      </c>
      <c r="J10" s="58">
        <v>117632.39221864901</v>
      </c>
    </row>
    <row r="11" spans="1:10" ht="25.5" x14ac:dyDescent="0.35">
      <c r="A11" s="55" t="s">
        <v>146</v>
      </c>
      <c r="B11" s="56" t="s">
        <v>147</v>
      </c>
      <c r="C11" s="58">
        <v>5747.4297380000007</v>
      </c>
      <c r="D11" s="58">
        <v>7555.949971</v>
      </c>
      <c r="E11" s="58">
        <v>9359.8171280750012</v>
      </c>
      <c r="F11" s="58">
        <v>2276.130353</v>
      </c>
      <c r="G11" s="58">
        <v>1104.5</v>
      </c>
      <c r="H11" s="58">
        <v>1575.5975390000001</v>
      </c>
      <c r="I11" s="58">
        <v>2221.7500465300004</v>
      </c>
      <c r="J11" s="58">
        <v>2276.130353</v>
      </c>
    </row>
    <row r="12" spans="1:10" ht="25.5" x14ac:dyDescent="0.35">
      <c r="A12" s="55" t="s">
        <v>148</v>
      </c>
      <c r="B12" s="56" t="s">
        <v>149</v>
      </c>
      <c r="C12" s="58">
        <v>14942.155418</v>
      </c>
      <c r="D12" s="58">
        <v>15890.174063</v>
      </c>
      <c r="E12" s="58">
        <v>13841.87385484</v>
      </c>
      <c r="F12" s="58">
        <v>6144.7370899999996</v>
      </c>
      <c r="G12" s="58">
        <v>4307.3</v>
      </c>
      <c r="H12" s="58">
        <v>4375.5842869999997</v>
      </c>
      <c r="I12" s="58">
        <v>3593.8041189999999</v>
      </c>
      <c r="J12" s="58">
        <v>6144.7370899999996</v>
      </c>
    </row>
    <row r="13" spans="1:10" ht="25.5" x14ac:dyDescent="0.35">
      <c r="A13" s="55" t="s">
        <v>150</v>
      </c>
      <c r="B13" s="56" t="s">
        <v>151</v>
      </c>
      <c r="C13" s="58">
        <v>161869.186888</v>
      </c>
      <c r="D13" s="58">
        <v>151586.98676599999</v>
      </c>
      <c r="E13" s="58">
        <v>162423.09321547</v>
      </c>
      <c r="F13" s="58">
        <v>40276.264083000002</v>
      </c>
      <c r="G13" s="58">
        <v>35282.400000000001</v>
      </c>
      <c r="H13" s="58">
        <v>31309.895657000001</v>
      </c>
      <c r="I13" s="58">
        <v>32061.635283</v>
      </c>
      <c r="J13" s="58">
        <v>40276.264083000002</v>
      </c>
    </row>
    <row r="14" spans="1:10" ht="25.5" x14ac:dyDescent="0.35">
      <c r="A14" s="55" t="s">
        <v>152</v>
      </c>
      <c r="B14" s="56" t="s">
        <v>153</v>
      </c>
      <c r="C14" s="58">
        <v>106108.79895900001</v>
      </c>
      <c r="D14" s="58">
        <v>92170.846976000001</v>
      </c>
      <c r="E14" s="58">
        <v>114741.80302648801</v>
      </c>
      <c r="F14" s="58">
        <v>28325.497860799998</v>
      </c>
      <c r="G14" s="58">
        <v>21165.7</v>
      </c>
      <c r="H14" s="58">
        <v>23591.308169</v>
      </c>
      <c r="I14" s="58">
        <v>21599.343863319998</v>
      </c>
      <c r="J14" s="58">
        <v>28325.497860799998</v>
      </c>
    </row>
    <row r="15" spans="1:10" ht="25.5" x14ac:dyDescent="0.35">
      <c r="A15" s="55" t="s">
        <v>154</v>
      </c>
      <c r="B15" s="56" t="s">
        <v>155</v>
      </c>
      <c r="C15" s="58">
        <v>26038.663618000002</v>
      </c>
      <c r="D15" s="58">
        <v>30842.962654999999</v>
      </c>
      <c r="E15" s="58">
        <v>43455.422770197998</v>
      </c>
      <c r="F15" s="58">
        <v>10555.190878450001</v>
      </c>
      <c r="G15" s="58">
        <v>4129.1000000000004</v>
      </c>
      <c r="H15" s="58">
        <v>7578.9509719999996</v>
      </c>
      <c r="I15" s="58">
        <v>7969.9600192910002</v>
      </c>
      <c r="J15" s="58">
        <v>10555.190878450001</v>
      </c>
    </row>
    <row r="16" spans="1:10" ht="25.5" x14ac:dyDescent="0.35">
      <c r="A16" s="55" t="s">
        <v>156</v>
      </c>
      <c r="B16" s="56" t="s">
        <v>157</v>
      </c>
      <c r="C16" s="58">
        <v>112027.668878</v>
      </c>
      <c r="D16" s="58">
        <v>98322.288459999982</v>
      </c>
      <c r="E16" s="58">
        <v>78065.703237602997</v>
      </c>
      <c r="F16" s="58">
        <v>16356.91251373</v>
      </c>
      <c r="G16" s="58">
        <v>23627.5</v>
      </c>
      <c r="H16" s="58">
        <v>26520.895713999998</v>
      </c>
      <c r="I16" s="58">
        <v>18952.948320650001</v>
      </c>
      <c r="J16" s="58">
        <v>16356.91251373</v>
      </c>
    </row>
    <row r="17" spans="1:11" ht="25.5" x14ac:dyDescent="0.35">
      <c r="A17" s="55" t="s">
        <v>158</v>
      </c>
      <c r="B17" s="56" t="s">
        <v>159</v>
      </c>
      <c r="C17" s="58">
        <v>966.28150699999992</v>
      </c>
      <c r="D17" s="58">
        <v>889.087041</v>
      </c>
      <c r="E17" s="58">
        <v>899.67302600000005</v>
      </c>
      <c r="F17" s="58">
        <v>285.08748000000003</v>
      </c>
      <c r="G17" s="58">
        <v>253.2</v>
      </c>
      <c r="H17" s="58">
        <v>259.63466299999999</v>
      </c>
      <c r="I17" s="58">
        <v>244.83567300000001</v>
      </c>
      <c r="J17" s="58">
        <v>285.08748000000003</v>
      </c>
    </row>
    <row r="18" spans="1:11" ht="25.5" x14ac:dyDescent="0.35">
      <c r="A18" s="55" t="s">
        <v>160</v>
      </c>
      <c r="B18" s="56" t="s">
        <v>161</v>
      </c>
      <c r="C18" s="58">
        <v>677530.05745299999</v>
      </c>
      <c r="D18" s="58">
        <v>574112.03287700005</v>
      </c>
      <c r="E18" s="58">
        <v>482316.08141110401</v>
      </c>
      <c r="F18" s="58">
        <v>138414.69033317998</v>
      </c>
      <c r="G18" s="58">
        <v>147231.6</v>
      </c>
      <c r="H18" s="58">
        <v>168149.196944</v>
      </c>
      <c r="I18" s="58">
        <v>112184.63231602601</v>
      </c>
      <c r="J18" s="58">
        <v>138414.69033317998</v>
      </c>
    </row>
    <row r="19" spans="1:11" ht="25.5" x14ac:dyDescent="0.35">
      <c r="A19" s="55" t="s">
        <v>162</v>
      </c>
      <c r="B19" s="56" t="s">
        <v>163</v>
      </c>
      <c r="C19" s="58">
        <v>1708474.2842679999</v>
      </c>
      <c r="D19" s="58">
        <v>1579988.1495810002</v>
      </c>
      <c r="E19" s="58">
        <v>2068380.2497979901</v>
      </c>
      <c r="F19" s="58">
        <v>453014.61115269503</v>
      </c>
      <c r="G19" s="58">
        <v>366719</v>
      </c>
      <c r="H19" s="58">
        <v>455417.84812500002</v>
      </c>
      <c r="I19" s="58">
        <v>399096.381517576</v>
      </c>
      <c r="J19" s="58">
        <v>453014.61115269503</v>
      </c>
    </row>
    <row r="20" spans="1:11" ht="25.5" x14ac:dyDescent="0.35">
      <c r="A20" s="55" t="s">
        <v>164</v>
      </c>
      <c r="B20" s="56" t="s">
        <v>165</v>
      </c>
      <c r="C20" s="58">
        <v>876516.36578000011</v>
      </c>
      <c r="D20" s="58">
        <v>608488.17280199996</v>
      </c>
      <c r="E20" s="58">
        <v>683669.53276083607</v>
      </c>
      <c r="F20" s="58">
        <v>120357.563318466</v>
      </c>
      <c r="G20" s="58">
        <v>200653.8</v>
      </c>
      <c r="H20" s="58">
        <v>157612.67965000001</v>
      </c>
      <c r="I20" s="58">
        <v>128246.94545574099</v>
      </c>
      <c r="J20" s="58">
        <v>120357.563318466</v>
      </c>
    </row>
    <row r="21" spans="1:11" ht="25.5" x14ac:dyDescent="0.35">
      <c r="A21" s="55" t="s">
        <v>166</v>
      </c>
      <c r="B21" s="56" t="s">
        <v>167</v>
      </c>
      <c r="C21" s="58">
        <v>68792.006484000012</v>
      </c>
      <c r="D21" s="58">
        <v>90493.779393000004</v>
      </c>
      <c r="E21" s="58">
        <v>115167.26076400001</v>
      </c>
      <c r="F21" s="58">
        <v>24816.586797147</v>
      </c>
      <c r="G21" s="58">
        <v>14685.8</v>
      </c>
      <c r="H21" s="58">
        <v>21436.257638999999</v>
      </c>
      <c r="I21" s="58">
        <v>26564.115635999999</v>
      </c>
      <c r="J21" s="58">
        <v>24816.586797147</v>
      </c>
    </row>
    <row r="22" spans="1:11" ht="25.5" x14ac:dyDescent="0.35">
      <c r="A22" s="55" t="s">
        <v>168</v>
      </c>
      <c r="B22" s="56" t="s">
        <v>169</v>
      </c>
      <c r="C22" s="58">
        <v>58.005911999999995</v>
      </c>
      <c r="D22" s="58">
        <v>786.04462999999998</v>
      </c>
      <c r="E22" s="58">
        <v>142.058772</v>
      </c>
      <c r="F22" s="58">
        <v>9.7158660000000001</v>
      </c>
      <c r="G22" s="58">
        <v>6.1</v>
      </c>
      <c r="H22" s="58">
        <v>18.173769</v>
      </c>
      <c r="I22" s="58">
        <v>57.258747999999997</v>
      </c>
      <c r="J22" s="58">
        <v>9.7158660000000001</v>
      </c>
    </row>
    <row r="23" spans="1:11" ht="25.5" x14ac:dyDescent="0.35">
      <c r="A23" s="55" t="s">
        <v>170</v>
      </c>
      <c r="B23" s="56" t="s">
        <v>171</v>
      </c>
      <c r="C23" s="58">
        <v>54591.751049999999</v>
      </c>
      <c r="D23" s="58">
        <v>50080.483786000004</v>
      </c>
      <c r="E23" s="58">
        <v>62686.695892632895</v>
      </c>
      <c r="F23" s="58">
        <v>11823.227877561001</v>
      </c>
      <c r="G23" s="58">
        <v>9725.2999999999993</v>
      </c>
      <c r="H23" s="58">
        <v>16129.465103</v>
      </c>
      <c r="I23" s="58">
        <v>18757.317922999999</v>
      </c>
      <c r="J23" s="58">
        <v>11823.227877561001</v>
      </c>
    </row>
    <row r="24" spans="1:11" ht="25.5" x14ac:dyDescent="0.35">
      <c r="A24" s="55" t="s">
        <v>172</v>
      </c>
      <c r="B24" s="56" t="s">
        <v>173</v>
      </c>
      <c r="C24" s="58">
        <v>68.048149000000009</v>
      </c>
      <c r="D24" s="58">
        <v>96.318968999999996</v>
      </c>
      <c r="E24" s="58">
        <v>104.456656</v>
      </c>
      <c r="F24" s="58">
        <v>13.26787</v>
      </c>
      <c r="G24" s="58">
        <v>19.5</v>
      </c>
      <c r="H24" s="58">
        <v>48.913874</v>
      </c>
      <c r="I24" s="58">
        <v>6.3282569999999998</v>
      </c>
      <c r="J24" s="58">
        <v>13.26787</v>
      </c>
    </row>
    <row r="25" spans="1:11" ht="25.5" x14ac:dyDescent="0.35">
      <c r="A25" s="55" t="s">
        <v>174</v>
      </c>
      <c r="B25" s="56" t="s">
        <v>175</v>
      </c>
      <c r="C25" s="58">
        <v>0</v>
      </c>
      <c r="D25" s="58">
        <v>0</v>
      </c>
      <c r="E25" s="58">
        <v>0</v>
      </c>
      <c r="F25" s="59">
        <v>0</v>
      </c>
      <c r="G25" s="58">
        <v>0</v>
      </c>
      <c r="H25" s="58">
        <v>0</v>
      </c>
      <c r="I25" s="58">
        <v>0</v>
      </c>
      <c r="J25" s="58">
        <v>0</v>
      </c>
    </row>
    <row r="26" spans="1:11" s="63" customFormat="1" x14ac:dyDescent="0.4">
      <c r="A26" s="60"/>
      <c r="B26" s="61" t="s">
        <v>176</v>
      </c>
      <c r="C26" s="62">
        <f>SUM(C4:C25)</f>
        <v>7374370.4739198405</v>
      </c>
      <c r="D26" s="58">
        <v>6697965.9363650493</v>
      </c>
      <c r="E26" s="58">
        <v>8817557.7240077332</v>
      </c>
      <c r="F26" s="58">
        <v>2286508.3769816747</v>
      </c>
      <c r="G26" s="58">
        <v>1545444.6</v>
      </c>
      <c r="H26" s="58">
        <v>1727677.7007240001</v>
      </c>
      <c r="I26" s="58">
        <v>1691201.3972231299</v>
      </c>
      <c r="J26" s="58">
        <v>2286508.3769816747</v>
      </c>
    </row>
    <row r="27" spans="1:11" s="63" customFormat="1" ht="30" x14ac:dyDescent="0.4">
      <c r="A27" s="60"/>
      <c r="B27" s="61"/>
      <c r="C27" s="62"/>
      <c r="D27" s="62"/>
      <c r="E27" s="62"/>
      <c r="F27" s="62"/>
      <c r="G27" s="62"/>
      <c r="H27" s="62"/>
      <c r="I27" s="62"/>
      <c r="J27" s="13"/>
      <c r="K27" s="62"/>
    </row>
    <row r="28" spans="1:11" s="63" customFormat="1" x14ac:dyDescent="0.4">
      <c r="A28" s="60"/>
      <c r="B28" s="61" t="s">
        <v>177</v>
      </c>
      <c r="C28" s="64"/>
      <c r="D28" s="64"/>
      <c r="E28" s="64"/>
      <c r="F28" s="64"/>
      <c r="G28" s="64"/>
      <c r="H28" s="64"/>
      <c r="I28" s="64"/>
      <c r="J28" s="64"/>
    </row>
    <row r="29" spans="1:11" s="63" customFormat="1" x14ac:dyDescent="0.4">
      <c r="A29" s="60" t="s">
        <v>132</v>
      </c>
      <c r="B29" s="61" t="s">
        <v>133</v>
      </c>
      <c r="C29" s="65">
        <f>C4/C$26*100</f>
        <v>4.5879174139614518</v>
      </c>
      <c r="D29" s="65">
        <f>D4/$D$26*100</f>
        <v>4.8748394780609763</v>
      </c>
      <c r="E29" s="65">
        <f>E4/$E$26*100</f>
        <v>3.0587533890485874</v>
      </c>
      <c r="F29" s="65">
        <f>F4/$F$26*100</f>
        <v>3.7758335374563967</v>
      </c>
      <c r="G29" s="65">
        <f>G4/$G$26*100</f>
        <v>4.3285278553498454</v>
      </c>
      <c r="H29" s="65">
        <f>H4/$H$26*100</f>
        <v>4.3925909885968686</v>
      </c>
      <c r="I29" s="65">
        <f>I4/$I$26*100</f>
        <v>2.775836476779133</v>
      </c>
      <c r="J29" s="65">
        <f>J4/$J$26*100</f>
        <v>3.7758335374563967</v>
      </c>
    </row>
    <row r="30" spans="1:11" s="63" customFormat="1" x14ac:dyDescent="0.4">
      <c r="A30" s="60" t="s">
        <v>134</v>
      </c>
      <c r="B30" s="61" t="s">
        <v>135</v>
      </c>
      <c r="C30" s="65">
        <f t="shared" ref="C30:C51" si="0">C5/C$26*100</f>
        <v>6.1723708950582843</v>
      </c>
      <c r="D30" s="65">
        <f t="shared" ref="D30:D51" si="1">D5/$D$26*100</f>
        <v>6.2393069043703706</v>
      </c>
      <c r="E30" s="65">
        <f t="shared" ref="E30:E51" si="2">E5/$E$26*100</f>
        <v>4.6907487853373331</v>
      </c>
      <c r="F30" s="65">
        <f t="shared" ref="F30:F51" si="3">F5/$F$26*100</f>
        <v>5.228154823282595</v>
      </c>
      <c r="G30" s="65">
        <f t="shared" ref="G30:G51" si="4">G5/$G$26*100</f>
        <v>4.5827200793868625</v>
      </c>
      <c r="H30" s="65">
        <f t="shared" ref="H30:H51" si="5">H5/$H$26*100</f>
        <v>6.0500005816592983</v>
      </c>
      <c r="I30" s="65">
        <f t="shared" ref="I30:I51" si="6">I5/$I$26*100</f>
        <v>4.880026250391702</v>
      </c>
      <c r="J30" s="65">
        <f t="shared" ref="J30:J51" si="7">J5/$J$26*100</f>
        <v>5.228154823282595</v>
      </c>
    </row>
    <row r="31" spans="1:11" s="63" customFormat="1" x14ac:dyDescent="0.4">
      <c r="A31" s="60" t="s">
        <v>136</v>
      </c>
      <c r="B31" s="61" t="s">
        <v>137</v>
      </c>
      <c r="C31" s="65">
        <f t="shared" si="0"/>
        <v>1.2244288690991725</v>
      </c>
      <c r="D31" s="65">
        <f t="shared" si="1"/>
        <v>1.1073776054055695</v>
      </c>
      <c r="E31" s="65">
        <f t="shared" si="2"/>
        <v>0.80274479454450487</v>
      </c>
      <c r="F31" s="65">
        <f t="shared" si="3"/>
        <v>0.71556177951108069</v>
      </c>
      <c r="G31" s="65">
        <f t="shared" si="4"/>
        <v>1.00875178573208</v>
      </c>
      <c r="H31" s="65">
        <f t="shared" si="5"/>
        <v>0.93392763958453384</v>
      </c>
      <c r="I31" s="65">
        <f t="shared" si="6"/>
        <v>0.9576789527370011</v>
      </c>
      <c r="J31" s="65">
        <f t="shared" si="7"/>
        <v>0.71556177951108069</v>
      </c>
    </row>
    <row r="32" spans="1:11" s="63" customFormat="1" x14ac:dyDescent="0.4">
      <c r="A32" s="60" t="s">
        <v>138</v>
      </c>
      <c r="B32" s="61" t="s">
        <v>139</v>
      </c>
      <c r="C32" s="65">
        <f t="shared" si="0"/>
        <v>5.4905887551751622</v>
      </c>
      <c r="D32" s="65">
        <f t="shared" si="1"/>
        <v>5.1796423931692521</v>
      </c>
      <c r="E32" s="65">
        <f t="shared" si="2"/>
        <v>5.2328458688420643</v>
      </c>
      <c r="F32" s="65">
        <f t="shared" si="3"/>
        <v>5.1615083867535665</v>
      </c>
      <c r="G32" s="65">
        <f t="shared" si="4"/>
        <v>5.5657640526227858</v>
      </c>
      <c r="H32" s="65">
        <f t="shared" si="5"/>
        <v>4.9876637143542055</v>
      </c>
      <c r="I32" s="65">
        <f t="shared" si="6"/>
        <v>5.2912650109520696</v>
      </c>
      <c r="J32" s="65">
        <f t="shared" si="7"/>
        <v>5.1615083867535665</v>
      </c>
    </row>
    <row r="33" spans="1:10" s="63" customFormat="1" x14ac:dyDescent="0.4">
      <c r="A33" s="60" t="s">
        <v>140</v>
      </c>
      <c r="B33" s="61" t="s">
        <v>141</v>
      </c>
      <c r="C33" s="65">
        <f t="shared" si="0"/>
        <v>16.863511815766113</v>
      </c>
      <c r="D33" s="65">
        <f t="shared" si="1"/>
        <v>19.01240178958183</v>
      </c>
      <c r="E33" s="65">
        <f t="shared" si="2"/>
        <v>29.115999964515531</v>
      </c>
      <c r="F33" s="65">
        <f t="shared" si="3"/>
        <v>33.612282371264655</v>
      </c>
      <c r="G33" s="65">
        <f t="shared" si="4"/>
        <v>15.980928724329555</v>
      </c>
      <c r="H33" s="65">
        <f t="shared" si="5"/>
        <v>17.277801665953593</v>
      </c>
      <c r="I33" s="65">
        <f t="shared" si="6"/>
        <v>26.280926126846403</v>
      </c>
      <c r="J33" s="65">
        <f t="shared" si="7"/>
        <v>33.612282371264655</v>
      </c>
    </row>
    <row r="34" spans="1:10" s="63" customFormat="1" x14ac:dyDescent="0.4">
      <c r="A34" s="60" t="s">
        <v>142</v>
      </c>
      <c r="B34" s="61" t="s">
        <v>143</v>
      </c>
      <c r="C34" s="65">
        <f t="shared" si="0"/>
        <v>7.9130146317943604</v>
      </c>
      <c r="D34" s="65">
        <f t="shared" si="1"/>
        <v>8.6436222749169644</v>
      </c>
      <c r="E34" s="65">
        <f t="shared" si="2"/>
        <v>8.3490989166426175</v>
      </c>
      <c r="F34" s="65">
        <f t="shared" si="3"/>
        <v>9.0706949276781597</v>
      </c>
      <c r="G34" s="65">
        <f t="shared" si="4"/>
        <v>8.5222724903888487</v>
      </c>
      <c r="H34" s="65">
        <f t="shared" si="5"/>
        <v>8.2990399025185617</v>
      </c>
      <c r="I34" s="65">
        <f t="shared" si="6"/>
        <v>8.342884584039254</v>
      </c>
      <c r="J34" s="65">
        <f t="shared" si="7"/>
        <v>9.0706949276781597</v>
      </c>
    </row>
    <row r="35" spans="1:10" s="63" customFormat="1" x14ac:dyDescent="0.4">
      <c r="A35" s="60" t="s">
        <v>144</v>
      </c>
      <c r="B35" s="61" t="s">
        <v>145</v>
      </c>
      <c r="C35" s="65">
        <f t="shared" si="0"/>
        <v>6.0321503999181276</v>
      </c>
      <c r="D35" s="65">
        <f t="shared" si="1"/>
        <v>5.6546628345133714</v>
      </c>
      <c r="E35" s="65">
        <f t="shared" si="2"/>
        <v>5.2541619540720426</v>
      </c>
      <c r="F35" s="65">
        <f t="shared" si="3"/>
        <v>5.1446298383533877</v>
      </c>
      <c r="G35" s="65">
        <f t="shared" si="4"/>
        <v>6.3752851444820475</v>
      </c>
      <c r="H35" s="65">
        <f t="shared" si="5"/>
        <v>5.1541772499977139</v>
      </c>
      <c r="I35" s="65">
        <f t="shared" si="6"/>
        <v>5.8495389523709651</v>
      </c>
      <c r="J35" s="65">
        <f t="shared" si="7"/>
        <v>5.1446298383533877</v>
      </c>
    </row>
    <row r="36" spans="1:10" s="63" customFormat="1" x14ac:dyDescent="0.4">
      <c r="A36" s="60" t="s">
        <v>146</v>
      </c>
      <c r="B36" s="61" t="s">
        <v>147</v>
      </c>
      <c r="C36" s="65">
        <f t="shared" si="0"/>
        <v>7.7937903422757651E-2</v>
      </c>
      <c r="D36" s="65">
        <f t="shared" si="1"/>
        <v>0.11280962075332042</v>
      </c>
      <c r="E36" s="65">
        <f t="shared" si="2"/>
        <v>0.10614976868924654</v>
      </c>
      <c r="F36" s="65">
        <f t="shared" si="3"/>
        <v>9.9546119135790173E-2</v>
      </c>
      <c r="G36" s="65">
        <f t="shared" si="4"/>
        <v>7.146810697711195E-2</v>
      </c>
      <c r="H36" s="65">
        <f t="shared" si="5"/>
        <v>9.1197422895470059E-2</v>
      </c>
      <c r="I36" s="65">
        <f t="shared" si="6"/>
        <v>0.13137110992091217</v>
      </c>
      <c r="J36" s="65">
        <f t="shared" si="7"/>
        <v>9.9546119135790173E-2</v>
      </c>
    </row>
    <row r="37" spans="1:10" s="63" customFormat="1" x14ac:dyDescent="0.4">
      <c r="A37" s="60" t="s">
        <v>148</v>
      </c>
      <c r="B37" s="61" t="s">
        <v>149</v>
      </c>
      <c r="C37" s="65">
        <f t="shared" si="0"/>
        <v>0.20262279296713323</v>
      </c>
      <c r="D37" s="65">
        <f t="shared" si="1"/>
        <v>0.23723880076379597</v>
      </c>
      <c r="E37" s="65">
        <f t="shared" si="2"/>
        <v>0.15698081360048785</v>
      </c>
      <c r="F37" s="65">
        <f t="shared" si="3"/>
        <v>0.26873888378713984</v>
      </c>
      <c r="G37" s="65">
        <f t="shared" si="4"/>
        <v>0.27870944063604741</v>
      </c>
      <c r="H37" s="65">
        <f t="shared" si="5"/>
        <v>0.25326392099442901</v>
      </c>
      <c r="I37" s="65">
        <f t="shared" si="6"/>
        <v>0.21250006799313501</v>
      </c>
      <c r="J37" s="65">
        <f t="shared" si="7"/>
        <v>0.26873888378713984</v>
      </c>
    </row>
    <row r="38" spans="1:10" s="63" customFormat="1" x14ac:dyDescent="0.4">
      <c r="A38" s="60" t="s">
        <v>150</v>
      </c>
      <c r="B38" s="61" t="s">
        <v>151</v>
      </c>
      <c r="C38" s="65">
        <f t="shared" si="0"/>
        <v>2.1950237984444327</v>
      </c>
      <c r="D38" s="65">
        <f t="shared" si="1"/>
        <v>2.2631794220241352</v>
      </c>
      <c r="E38" s="65">
        <f t="shared" si="2"/>
        <v>1.8420417342234974</v>
      </c>
      <c r="F38" s="65">
        <f t="shared" si="3"/>
        <v>1.7614745910604115</v>
      </c>
      <c r="G38" s="65">
        <f t="shared" si="4"/>
        <v>2.2829935152641512</v>
      </c>
      <c r="H38" s="65">
        <f t="shared" si="5"/>
        <v>1.81225327176934</v>
      </c>
      <c r="I38" s="65">
        <f t="shared" si="6"/>
        <v>1.8957904916376986</v>
      </c>
      <c r="J38" s="65">
        <f t="shared" si="7"/>
        <v>1.7614745910604115</v>
      </c>
    </row>
    <row r="39" spans="1:10" s="63" customFormat="1" x14ac:dyDescent="0.4">
      <c r="A39" s="60" t="s">
        <v>152</v>
      </c>
      <c r="B39" s="61" t="s">
        <v>153</v>
      </c>
      <c r="C39" s="65">
        <f t="shared" si="0"/>
        <v>1.4388861982763659</v>
      </c>
      <c r="D39" s="65">
        <f t="shared" si="1"/>
        <v>1.376102056231427</v>
      </c>
      <c r="E39" s="65">
        <f t="shared" si="2"/>
        <v>1.3012878012023479</v>
      </c>
      <c r="F39" s="65">
        <f t="shared" si="3"/>
        <v>1.2388101502690019</v>
      </c>
      <c r="G39" s="65">
        <f t="shared" si="4"/>
        <v>1.3695541076011395</v>
      </c>
      <c r="H39" s="65">
        <f t="shared" si="5"/>
        <v>1.3654924271531568</v>
      </c>
      <c r="I39" s="65">
        <f t="shared" si="6"/>
        <v>1.2771597693086743</v>
      </c>
      <c r="J39" s="65">
        <f t="shared" si="7"/>
        <v>1.2388101502690019</v>
      </c>
    </row>
    <row r="40" spans="1:10" s="63" customFormat="1" x14ac:dyDescent="0.4">
      <c r="A40" s="60" t="s">
        <v>154</v>
      </c>
      <c r="B40" s="61" t="s">
        <v>155</v>
      </c>
      <c r="C40" s="65">
        <f t="shared" si="0"/>
        <v>0.3530967654810428</v>
      </c>
      <c r="D40" s="65">
        <f t="shared" si="1"/>
        <v>0.46048252481466506</v>
      </c>
      <c r="E40" s="65">
        <f t="shared" si="2"/>
        <v>0.49282833331366904</v>
      </c>
      <c r="F40" s="65">
        <f t="shared" si="3"/>
        <v>0.46162922404786777</v>
      </c>
      <c r="G40" s="65">
        <f t="shared" si="4"/>
        <v>0.26717877819754909</v>
      </c>
      <c r="H40" s="65">
        <f t="shared" si="5"/>
        <v>0.43867852023696124</v>
      </c>
      <c r="I40" s="65">
        <f t="shared" si="6"/>
        <v>0.47126025512853087</v>
      </c>
      <c r="J40" s="65">
        <f t="shared" si="7"/>
        <v>0.46162922404786777</v>
      </c>
    </row>
    <row r="41" spans="1:10" s="63" customFormat="1" x14ac:dyDescent="0.4">
      <c r="A41" s="60" t="s">
        <v>156</v>
      </c>
      <c r="B41" s="61" t="s">
        <v>157</v>
      </c>
      <c r="C41" s="65">
        <f t="shared" si="0"/>
        <v>1.5191489127674893</v>
      </c>
      <c r="D41" s="65">
        <f t="shared" si="1"/>
        <v>1.4679424976795115</v>
      </c>
      <c r="E41" s="65">
        <f t="shared" si="2"/>
        <v>0.8853438296757844</v>
      </c>
      <c r="F41" s="65">
        <f t="shared" si="3"/>
        <v>0.71536639351053166</v>
      </c>
      <c r="G41" s="65">
        <f t="shared" si="4"/>
        <v>1.5288480738811343</v>
      </c>
      <c r="H41" s="65">
        <f t="shared" si="5"/>
        <v>1.5350603705127501</v>
      </c>
      <c r="I41" s="65">
        <f t="shared" si="6"/>
        <v>1.120679556661307</v>
      </c>
      <c r="J41" s="65">
        <f t="shared" si="7"/>
        <v>0.71536639351053166</v>
      </c>
    </row>
    <row r="42" spans="1:10" s="63" customFormat="1" x14ac:dyDescent="0.4">
      <c r="A42" s="60" t="s">
        <v>158</v>
      </c>
      <c r="B42" s="61" t="s">
        <v>159</v>
      </c>
      <c r="C42" s="65">
        <f t="shared" si="0"/>
        <v>1.3103240614467987E-2</v>
      </c>
      <c r="D42" s="65">
        <f t="shared" si="1"/>
        <v>1.3273985706211322E-2</v>
      </c>
      <c r="E42" s="65">
        <f t="shared" si="2"/>
        <v>1.0203199731263943E-2</v>
      </c>
      <c r="F42" s="65">
        <f t="shared" si="3"/>
        <v>1.2468245595335724E-2</v>
      </c>
      <c r="G42" s="65">
        <f t="shared" si="4"/>
        <v>1.6383634845273651E-2</v>
      </c>
      <c r="H42" s="65">
        <f t="shared" si="5"/>
        <v>1.5027957060000112E-2</v>
      </c>
      <c r="I42" s="65">
        <f t="shared" si="6"/>
        <v>1.4477026414595461E-2</v>
      </c>
      <c r="J42" s="65">
        <f t="shared" si="7"/>
        <v>1.2468245595335724E-2</v>
      </c>
    </row>
    <row r="43" spans="1:10" s="63" customFormat="1" x14ac:dyDescent="0.4">
      <c r="A43" s="60" t="s">
        <v>160</v>
      </c>
      <c r="B43" s="61" t="s">
        <v>161</v>
      </c>
      <c r="C43" s="65">
        <f t="shared" si="0"/>
        <v>9.1876324880767672</v>
      </c>
      <c r="D43" s="65">
        <f t="shared" si="1"/>
        <v>8.5714385282252969</v>
      </c>
      <c r="E43" s="65">
        <f t="shared" si="2"/>
        <v>5.4699509377510829</v>
      </c>
      <c r="F43" s="65">
        <f t="shared" si="3"/>
        <v>6.0535396120391871</v>
      </c>
      <c r="G43" s="65">
        <f t="shared" si="4"/>
        <v>9.5268118960718482</v>
      </c>
      <c r="H43" s="65">
        <f t="shared" si="5"/>
        <v>9.7326716015108286</v>
      </c>
      <c r="I43" s="65">
        <f t="shared" si="6"/>
        <v>6.633428313164103</v>
      </c>
      <c r="J43" s="65">
        <f t="shared" si="7"/>
        <v>6.0535396120391871</v>
      </c>
    </row>
    <row r="44" spans="1:10" s="63" customFormat="1" x14ac:dyDescent="0.4">
      <c r="A44" s="60" t="s">
        <v>162</v>
      </c>
      <c r="B44" s="61" t="s">
        <v>163</v>
      </c>
      <c r="C44" s="65">
        <f t="shared" si="0"/>
        <v>23.16773059219334</v>
      </c>
      <c r="D44" s="65">
        <f t="shared" si="1"/>
        <v>23.589074124770054</v>
      </c>
      <c r="E44" s="65">
        <f t="shared" si="2"/>
        <v>23.457518675113082</v>
      </c>
      <c r="F44" s="65">
        <f t="shared" si="3"/>
        <v>19.812506077528607</v>
      </c>
      <c r="G44" s="65">
        <f t="shared" si="4"/>
        <v>23.729029173870096</v>
      </c>
      <c r="H44" s="65">
        <f t="shared" si="5"/>
        <v>26.360116122014698</v>
      </c>
      <c r="I44" s="65">
        <f t="shared" si="6"/>
        <v>23.598394737189359</v>
      </c>
      <c r="J44" s="65">
        <f t="shared" si="7"/>
        <v>19.812506077528607</v>
      </c>
    </row>
    <row r="45" spans="1:10" s="63" customFormat="1" x14ac:dyDescent="0.4">
      <c r="A45" s="60" t="s">
        <v>164</v>
      </c>
      <c r="B45" s="61" t="s">
        <v>165</v>
      </c>
      <c r="C45" s="65">
        <f t="shared" si="0"/>
        <v>11.88598225272087</v>
      </c>
      <c r="D45" s="65">
        <f t="shared" si="1"/>
        <v>9.0846710566017492</v>
      </c>
      <c r="E45" s="65">
        <f t="shared" si="2"/>
        <v>7.7535022072993742</v>
      </c>
      <c r="F45" s="65">
        <f t="shared" si="3"/>
        <v>5.2638146673814088</v>
      </c>
      <c r="G45" s="65">
        <f t="shared" si="4"/>
        <v>12.983564729528316</v>
      </c>
      <c r="H45" s="65">
        <f t="shared" si="5"/>
        <v>9.1228056936748612</v>
      </c>
      <c r="I45" s="65">
        <f t="shared" si="6"/>
        <v>7.5831858740370146</v>
      </c>
      <c r="J45" s="65">
        <f t="shared" si="7"/>
        <v>5.2638146673814088</v>
      </c>
    </row>
    <row r="46" spans="1:10" s="63" customFormat="1" x14ac:dyDescent="0.4">
      <c r="A46" s="60" t="s">
        <v>166</v>
      </c>
      <c r="B46" s="61" t="s">
        <v>167</v>
      </c>
      <c r="C46" s="65">
        <f t="shared" si="0"/>
        <v>0.93285259707644819</v>
      </c>
      <c r="D46" s="65">
        <f t="shared" si="1"/>
        <v>1.3510635953175734</v>
      </c>
      <c r="E46" s="65">
        <f t="shared" si="2"/>
        <v>1.3061129211599249</v>
      </c>
      <c r="F46" s="65">
        <f t="shared" si="3"/>
        <v>1.0853486060657409</v>
      </c>
      <c r="G46" s="65">
        <f t="shared" si="4"/>
        <v>0.95026376228562315</v>
      </c>
      <c r="H46" s="65">
        <f t="shared" si="5"/>
        <v>1.2407555894260214</v>
      </c>
      <c r="I46" s="65">
        <f t="shared" si="6"/>
        <v>1.5707245559054634</v>
      </c>
      <c r="J46" s="65">
        <f t="shared" si="7"/>
        <v>1.0853486060657409</v>
      </c>
    </row>
    <row r="47" spans="1:10" s="63" customFormat="1" x14ac:dyDescent="0.4">
      <c r="A47" s="60" t="s">
        <v>168</v>
      </c>
      <c r="B47" s="61" t="s">
        <v>169</v>
      </c>
      <c r="C47" s="65">
        <f t="shared" si="0"/>
        <v>7.8658798341015544E-4</v>
      </c>
      <c r="D47" s="65">
        <f t="shared" si="1"/>
        <v>1.1735572223984499E-2</v>
      </c>
      <c r="E47" s="65">
        <f t="shared" si="2"/>
        <v>1.6110897875180775E-3</v>
      </c>
      <c r="F47" s="65">
        <f t="shared" si="3"/>
        <v>4.249215134223787E-4</v>
      </c>
      <c r="G47" s="65">
        <f t="shared" si="4"/>
        <v>3.947084224177301E-4</v>
      </c>
      <c r="H47" s="65">
        <f t="shared" si="5"/>
        <v>1.051918942542588E-3</v>
      </c>
      <c r="I47" s="65">
        <f t="shared" si="6"/>
        <v>3.385684761969572E-3</v>
      </c>
      <c r="J47" s="65">
        <f t="shared" si="7"/>
        <v>4.249215134223787E-4</v>
      </c>
    </row>
    <row r="48" spans="1:10" s="63" customFormat="1" x14ac:dyDescent="0.4">
      <c r="A48" s="60" t="s">
        <v>170</v>
      </c>
      <c r="B48" s="61" t="s">
        <v>171</v>
      </c>
      <c r="C48" s="65">
        <f t="shared" si="0"/>
        <v>0.74029032366991732</v>
      </c>
      <c r="D48" s="65">
        <f t="shared" si="1"/>
        <v>0.74769690174295533</v>
      </c>
      <c r="E48" s="65">
        <f t="shared" si="2"/>
        <v>0.71093037159206374</v>
      </c>
      <c r="F48" s="65">
        <f t="shared" si="3"/>
        <v>0.51708657604694008</v>
      </c>
      <c r="G48" s="65">
        <f t="shared" si="4"/>
        <v>0.62928816730150006</v>
      </c>
      <c r="H48" s="65">
        <f t="shared" si="5"/>
        <v>0.93359224907752136</v>
      </c>
      <c r="I48" s="65">
        <f t="shared" si="6"/>
        <v>1.1091120166881721</v>
      </c>
      <c r="J48" s="65">
        <f t="shared" si="7"/>
        <v>0.51708657604694008</v>
      </c>
    </row>
    <row r="49" spans="1:10" s="63" customFormat="1" x14ac:dyDescent="0.4">
      <c r="A49" s="60" t="s">
        <v>172</v>
      </c>
      <c r="B49" s="61" t="s">
        <v>173</v>
      </c>
      <c r="C49" s="65">
        <f t="shared" si="0"/>
        <v>9.2276553287712793E-4</v>
      </c>
      <c r="D49" s="65">
        <f t="shared" si="1"/>
        <v>1.4380331269984302E-3</v>
      </c>
      <c r="E49" s="65">
        <f t="shared" si="2"/>
        <v>1.1846438579652715E-3</v>
      </c>
      <c r="F49" s="65">
        <f t="shared" si="3"/>
        <v>5.8026771883138112E-4</v>
      </c>
      <c r="G49" s="65">
        <f t="shared" si="4"/>
        <v>1.2617728257615962E-3</v>
      </c>
      <c r="H49" s="65">
        <f t="shared" si="5"/>
        <v>2.831192066639638E-3</v>
      </c>
      <c r="I49" s="65">
        <f t="shared" si="6"/>
        <v>3.7418707259766275E-4</v>
      </c>
      <c r="J49" s="65">
        <f t="shared" si="7"/>
        <v>5.8026771883138112E-4</v>
      </c>
    </row>
    <row r="50" spans="1:10" s="63" customFormat="1" x14ac:dyDescent="0.4">
      <c r="A50" s="60" t="s">
        <v>174</v>
      </c>
      <c r="B50" s="61" t="s">
        <v>175</v>
      </c>
      <c r="C50" s="65">
        <f t="shared" si="0"/>
        <v>0</v>
      </c>
      <c r="D50" s="65">
        <f t="shared" si="1"/>
        <v>0</v>
      </c>
      <c r="E50" s="65">
        <f t="shared" si="2"/>
        <v>0</v>
      </c>
      <c r="F50" s="65">
        <f t="shared" si="3"/>
        <v>0</v>
      </c>
      <c r="G50" s="65">
        <f t="shared" si="4"/>
        <v>0</v>
      </c>
      <c r="H50" s="65">
        <f t="shared" si="5"/>
        <v>0</v>
      </c>
      <c r="I50" s="65">
        <f t="shared" si="6"/>
        <v>0</v>
      </c>
      <c r="J50" s="65">
        <f t="shared" si="7"/>
        <v>0</v>
      </c>
    </row>
    <row r="51" spans="1:10" s="63" customFormat="1" x14ac:dyDescent="0.4">
      <c r="A51" s="60"/>
      <c r="B51" s="61" t="s">
        <v>176</v>
      </c>
      <c r="C51" s="65">
        <f t="shared" si="0"/>
        <v>100</v>
      </c>
      <c r="D51" s="65">
        <f t="shared" si="1"/>
        <v>100</v>
      </c>
      <c r="E51" s="65">
        <f t="shared" si="2"/>
        <v>100</v>
      </c>
      <c r="F51" s="65">
        <f t="shared" si="3"/>
        <v>100</v>
      </c>
      <c r="G51" s="65">
        <f t="shared" si="4"/>
        <v>100</v>
      </c>
      <c r="H51" s="65">
        <f t="shared" si="5"/>
        <v>100</v>
      </c>
      <c r="I51" s="65">
        <f t="shared" si="6"/>
        <v>100</v>
      </c>
      <c r="J51" s="65">
        <f t="shared" si="7"/>
        <v>100</v>
      </c>
    </row>
    <row r="52" spans="1:10" x14ac:dyDescent="0.4">
      <c r="C52" s="65"/>
      <c r="D52" s="65"/>
      <c r="E52" s="65"/>
      <c r="F52" s="65"/>
      <c r="G52" s="65"/>
      <c r="H52" s="65"/>
      <c r="I52" s="65"/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zoomScale="52" zoomScaleNormal="52" workbookViewId="0">
      <selection activeCell="J41" sqref="J41"/>
    </sheetView>
  </sheetViews>
  <sheetFormatPr defaultColWidth="67.7109375" defaultRowHeight="23.25" x14ac:dyDescent="0.35"/>
  <cols>
    <col min="1" max="1" width="5.85546875" style="76" bestFit="1" customWidth="1"/>
    <col min="2" max="2" width="110.28515625" style="3" bestFit="1" customWidth="1"/>
    <col min="3" max="3" width="22.5703125" style="3" bestFit="1" customWidth="1"/>
    <col min="4" max="6" width="24.140625" style="3" customWidth="1"/>
    <col min="7" max="9" width="27.85546875" style="3" bestFit="1" customWidth="1"/>
    <col min="10" max="10" width="27.5703125" style="3" bestFit="1" customWidth="1"/>
    <col min="11" max="11" width="34.28515625" style="3" customWidth="1"/>
    <col min="12" max="253" width="67.7109375" style="3"/>
    <col min="254" max="254" width="5.28515625" style="3" bestFit="1" customWidth="1"/>
    <col min="255" max="255" width="111.5703125" style="3" bestFit="1" customWidth="1"/>
    <col min="256" max="257" width="21.85546875" style="3" bestFit="1" customWidth="1"/>
    <col min="258" max="258" width="25.7109375" style="3" customWidth="1"/>
    <col min="259" max="261" width="31" style="3" bestFit="1" customWidth="1"/>
    <col min="262" max="509" width="67.7109375" style="3"/>
    <col min="510" max="510" width="5.28515625" style="3" bestFit="1" customWidth="1"/>
    <col min="511" max="511" width="111.5703125" style="3" bestFit="1" customWidth="1"/>
    <col min="512" max="513" width="21.85546875" style="3" bestFit="1" customWidth="1"/>
    <col min="514" max="514" width="25.7109375" style="3" customWidth="1"/>
    <col min="515" max="517" width="31" style="3" bestFit="1" customWidth="1"/>
    <col min="518" max="765" width="67.7109375" style="3"/>
    <col min="766" max="766" width="5.28515625" style="3" bestFit="1" customWidth="1"/>
    <col min="767" max="767" width="111.5703125" style="3" bestFit="1" customWidth="1"/>
    <col min="768" max="769" width="21.85546875" style="3" bestFit="1" customWidth="1"/>
    <col min="770" max="770" width="25.7109375" style="3" customWidth="1"/>
    <col min="771" max="773" width="31" style="3" bestFit="1" customWidth="1"/>
    <col min="774" max="1021" width="67.7109375" style="3"/>
    <col min="1022" max="1022" width="5.28515625" style="3" bestFit="1" customWidth="1"/>
    <col min="1023" max="1023" width="111.5703125" style="3" bestFit="1" customWidth="1"/>
    <col min="1024" max="1025" width="21.85546875" style="3" bestFit="1" customWidth="1"/>
    <col min="1026" max="1026" width="25.7109375" style="3" customWidth="1"/>
    <col min="1027" max="1029" width="31" style="3" bestFit="1" customWidth="1"/>
    <col min="1030" max="1277" width="67.7109375" style="3"/>
    <col min="1278" max="1278" width="5.28515625" style="3" bestFit="1" customWidth="1"/>
    <col min="1279" max="1279" width="111.5703125" style="3" bestFit="1" customWidth="1"/>
    <col min="1280" max="1281" width="21.85546875" style="3" bestFit="1" customWidth="1"/>
    <col min="1282" max="1282" width="25.7109375" style="3" customWidth="1"/>
    <col min="1283" max="1285" width="31" style="3" bestFit="1" customWidth="1"/>
    <col min="1286" max="1533" width="67.7109375" style="3"/>
    <col min="1534" max="1534" width="5.28515625" style="3" bestFit="1" customWidth="1"/>
    <col min="1535" max="1535" width="111.5703125" style="3" bestFit="1" customWidth="1"/>
    <col min="1536" max="1537" width="21.85546875" style="3" bestFit="1" customWidth="1"/>
    <col min="1538" max="1538" width="25.7109375" style="3" customWidth="1"/>
    <col min="1539" max="1541" width="31" style="3" bestFit="1" customWidth="1"/>
    <col min="1542" max="1789" width="67.7109375" style="3"/>
    <col min="1790" max="1790" width="5.28515625" style="3" bestFit="1" customWidth="1"/>
    <col min="1791" max="1791" width="111.5703125" style="3" bestFit="1" customWidth="1"/>
    <col min="1792" max="1793" width="21.85546875" style="3" bestFit="1" customWidth="1"/>
    <col min="1794" max="1794" width="25.7109375" style="3" customWidth="1"/>
    <col min="1795" max="1797" width="31" style="3" bestFit="1" customWidth="1"/>
    <col min="1798" max="2045" width="67.7109375" style="3"/>
    <col min="2046" max="2046" width="5.28515625" style="3" bestFit="1" customWidth="1"/>
    <col min="2047" max="2047" width="111.5703125" style="3" bestFit="1" customWidth="1"/>
    <col min="2048" max="2049" width="21.85546875" style="3" bestFit="1" customWidth="1"/>
    <col min="2050" max="2050" width="25.7109375" style="3" customWidth="1"/>
    <col min="2051" max="2053" width="31" style="3" bestFit="1" customWidth="1"/>
    <col min="2054" max="2301" width="67.7109375" style="3"/>
    <col min="2302" max="2302" width="5.28515625" style="3" bestFit="1" customWidth="1"/>
    <col min="2303" max="2303" width="111.5703125" style="3" bestFit="1" customWidth="1"/>
    <col min="2304" max="2305" width="21.85546875" style="3" bestFit="1" customWidth="1"/>
    <col min="2306" max="2306" width="25.7109375" style="3" customWidth="1"/>
    <col min="2307" max="2309" width="31" style="3" bestFit="1" customWidth="1"/>
    <col min="2310" max="2557" width="67.7109375" style="3"/>
    <col min="2558" max="2558" width="5.28515625" style="3" bestFit="1" customWidth="1"/>
    <col min="2559" max="2559" width="111.5703125" style="3" bestFit="1" customWidth="1"/>
    <col min="2560" max="2561" width="21.85546875" style="3" bestFit="1" customWidth="1"/>
    <col min="2562" max="2562" width="25.7109375" style="3" customWidth="1"/>
    <col min="2563" max="2565" width="31" style="3" bestFit="1" customWidth="1"/>
    <col min="2566" max="2813" width="67.7109375" style="3"/>
    <col min="2814" max="2814" width="5.28515625" style="3" bestFit="1" customWidth="1"/>
    <col min="2815" max="2815" width="111.5703125" style="3" bestFit="1" customWidth="1"/>
    <col min="2816" max="2817" width="21.85546875" style="3" bestFit="1" customWidth="1"/>
    <col min="2818" max="2818" width="25.7109375" style="3" customWidth="1"/>
    <col min="2819" max="2821" width="31" style="3" bestFit="1" customWidth="1"/>
    <col min="2822" max="3069" width="67.7109375" style="3"/>
    <col min="3070" max="3070" width="5.28515625" style="3" bestFit="1" customWidth="1"/>
    <col min="3071" max="3071" width="111.5703125" style="3" bestFit="1" customWidth="1"/>
    <col min="3072" max="3073" width="21.85546875" style="3" bestFit="1" customWidth="1"/>
    <col min="3074" max="3074" width="25.7109375" style="3" customWidth="1"/>
    <col min="3075" max="3077" width="31" style="3" bestFit="1" customWidth="1"/>
    <col min="3078" max="3325" width="67.7109375" style="3"/>
    <col min="3326" max="3326" width="5.28515625" style="3" bestFit="1" customWidth="1"/>
    <col min="3327" max="3327" width="111.5703125" style="3" bestFit="1" customWidth="1"/>
    <col min="3328" max="3329" width="21.85546875" style="3" bestFit="1" customWidth="1"/>
    <col min="3330" max="3330" width="25.7109375" style="3" customWidth="1"/>
    <col min="3331" max="3333" width="31" style="3" bestFit="1" customWidth="1"/>
    <col min="3334" max="3581" width="67.7109375" style="3"/>
    <col min="3582" max="3582" width="5.28515625" style="3" bestFit="1" customWidth="1"/>
    <col min="3583" max="3583" width="111.5703125" style="3" bestFit="1" customWidth="1"/>
    <col min="3584" max="3585" width="21.85546875" style="3" bestFit="1" customWidth="1"/>
    <col min="3586" max="3586" width="25.7109375" style="3" customWidth="1"/>
    <col min="3587" max="3589" width="31" style="3" bestFit="1" customWidth="1"/>
    <col min="3590" max="3837" width="67.7109375" style="3"/>
    <col min="3838" max="3838" width="5.28515625" style="3" bestFit="1" customWidth="1"/>
    <col min="3839" max="3839" width="111.5703125" style="3" bestFit="1" customWidth="1"/>
    <col min="3840" max="3841" width="21.85546875" style="3" bestFit="1" customWidth="1"/>
    <col min="3842" max="3842" width="25.7109375" style="3" customWidth="1"/>
    <col min="3843" max="3845" width="31" style="3" bestFit="1" customWidth="1"/>
    <col min="3846" max="4093" width="67.7109375" style="3"/>
    <col min="4094" max="4094" width="5.28515625" style="3" bestFit="1" customWidth="1"/>
    <col min="4095" max="4095" width="111.5703125" style="3" bestFit="1" customWidth="1"/>
    <col min="4096" max="4097" width="21.85546875" style="3" bestFit="1" customWidth="1"/>
    <col min="4098" max="4098" width="25.7109375" style="3" customWidth="1"/>
    <col min="4099" max="4101" width="31" style="3" bestFit="1" customWidth="1"/>
    <col min="4102" max="4349" width="67.7109375" style="3"/>
    <col min="4350" max="4350" width="5.28515625" style="3" bestFit="1" customWidth="1"/>
    <col min="4351" max="4351" width="111.5703125" style="3" bestFit="1" customWidth="1"/>
    <col min="4352" max="4353" width="21.85546875" style="3" bestFit="1" customWidth="1"/>
    <col min="4354" max="4354" width="25.7109375" style="3" customWidth="1"/>
    <col min="4355" max="4357" width="31" style="3" bestFit="1" customWidth="1"/>
    <col min="4358" max="4605" width="67.7109375" style="3"/>
    <col min="4606" max="4606" width="5.28515625" style="3" bestFit="1" customWidth="1"/>
    <col min="4607" max="4607" width="111.5703125" style="3" bestFit="1" customWidth="1"/>
    <col min="4608" max="4609" width="21.85546875" style="3" bestFit="1" customWidth="1"/>
    <col min="4610" max="4610" width="25.7109375" style="3" customWidth="1"/>
    <col min="4611" max="4613" width="31" style="3" bestFit="1" customWidth="1"/>
    <col min="4614" max="4861" width="67.7109375" style="3"/>
    <col min="4862" max="4862" width="5.28515625" style="3" bestFit="1" customWidth="1"/>
    <col min="4863" max="4863" width="111.5703125" style="3" bestFit="1" customWidth="1"/>
    <col min="4864" max="4865" width="21.85546875" style="3" bestFit="1" customWidth="1"/>
    <col min="4866" max="4866" width="25.7109375" style="3" customWidth="1"/>
    <col min="4867" max="4869" width="31" style="3" bestFit="1" customWidth="1"/>
    <col min="4870" max="5117" width="67.7109375" style="3"/>
    <col min="5118" max="5118" width="5.28515625" style="3" bestFit="1" customWidth="1"/>
    <col min="5119" max="5119" width="111.5703125" style="3" bestFit="1" customWidth="1"/>
    <col min="5120" max="5121" width="21.85546875" style="3" bestFit="1" customWidth="1"/>
    <col min="5122" max="5122" width="25.7109375" style="3" customWidth="1"/>
    <col min="5123" max="5125" width="31" style="3" bestFit="1" customWidth="1"/>
    <col min="5126" max="5373" width="67.7109375" style="3"/>
    <col min="5374" max="5374" width="5.28515625" style="3" bestFit="1" customWidth="1"/>
    <col min="5375" max="5375" width="111.5703125" style="3" bestFit="1" customWidth="1"/>
    <col min="5376" max="5377" width="21.85546875" style="3" bestFit="1" customWidth="1"/>
    <col min="5378" max="5378" width="25.7109375" style="3" customWidth="1"/>
    <col min="5379" max="5381" width="31" style="3" bestFit="1" customWidth="1"/>
    <col min="5382" max="5629" width="67.7109375" style="3"/>
    <col min="5630" max="5630" width="5.28515625" style="3" bestFit="1" customWidth="1"/>
    <col min="5631" max="5631" width="111.5703125" style="3" bestFit="1" customWidth="1"/>
    <col min="5632" max="5633" width="21.85546875" style="3" bestFit="1" customWidth="1"/>
    <col min="5634" max="5634" width="25.7109375" style="3" customWidth="1"/>
    <col min="5635" max="5637" width="31" style="3" bestFit="1" customWidth="1"/>
    <col min="5638" max="5885" width="67.7109375" style="3"/>
    <col min="5886" max="5886" width="5.28515625" style="3" bestFit="1" customWidth="1"/>
    <col min="5887" max="5887" width="111.5703125" style="3" bestFit="1" customWidth="1"/>
    <col min="5888" max="5889" width="21.85546875" style="3" bestFit="1" customWidth="1"/>
    <col min="5890" max="5890" width="25.7109375" style="3" customWidth="1"/>
    <col min="5891" max="5893" width="31" style="3" bestFit="1" customWidth="1"/>
    <col min="5894" max="6141" width="67.7109375" style="3"/>
    <col min="6142" max="6142" width="5.28515625" style="3" bestFit="1" customWidth="1"/>
    <col min="6143" max="6143" width="111.5703125" style="3" bestFit="1" customWidth="1"/>
    <col min="6144" max="6145" width="21.85546875" style="3" bestFit="1" customWidth="1"/>
    <col min="6146" max="6146" width="25.7109375" style="3" customWidth="1"/>
    <col min="6147" max="6149" width="31" style="3" bestFit="1" customWidth="1"/>
    <col min="6150" max="6397" width="67.7109375" style="3"/>
    <col min="6398" max="6398" width="5.28515625" style="3" bestFit="1" customWidth="1"/>
    <col min="6399" max="6399" width="111.5703125" style="3" bestFit="1" customWidth="1"/>
    <col min="6400" max="6401" width="21.85546875" style="3" bestFit="1" customWidth="1"/>
    <col min="6402" max="6402" width="25.7109375" style="3" customWidth="1"/>
    <col min="6403" max="6405" width="31" style="3" bestFit="1" customWidth="1"/>
    <col min="6406" max="6653" width="67.7109375" style="3"/>
    <col min="6654" max="6654" width="5.28515625" style="3" bestFit="1" customWidth="1"/>
    <col min="6655" max="6655" width="111.5703125" style="3" bestFit="1" customWidth="1"/>
    <col min="6656" max="6657" width="21.85546875" style="3" bestFit="1" customWidth="1"/>
    <col min="6658" max="6658" width="25.7109375" style="3" customWidth="1"/>
    <col min="6659" max="6661" width="31" style="3" bestFit="1" customWidth="1"/>
    <col min="6662" max="6909" width="67.7109375" style="3"/>
    <col min="6910" max="6910" width="5.28515625" style="3" bestFit="1" customWidth="1"/>
    <col min="6911" max="6911" width="111.5703125" style="3" bestFit="1" customWidth="1"/>
    <col min="6912" max="6913" width="21.85546875" style="3" bestFit="1" customWidth="1"/>
    <col min="6914" max="6914" width="25.7109375" style="3" customWidth="1"/>
    <col min="6915" max="6917" width="31" style="3" bestFit="1" customWidth="1"/>
    <col min="6918" max="7165" width="67.7109375" style="3"/>
    <col min="7166" max="7166" width="5.28515625" style="3" bestFit="1" customWidth="1"/>
    <col min="7167" max="7167" width="111.5703125" style="3" bestFit="1" customWidth="1"/>
    <col min="7168" max="7169" width="21.85546875" style="3" bestFit="1" customWidth="1"/>
    <col min="7170" max="7170" width="25.7109375" style="3" customWidth="1"/>
    <col min="7171" max="7173" width="31" style="3" bestFit="1" customWidth="1"/>
    <col min="7174" max="7421" width="67.7109375" style="3"/>
    <col min="7422" max="7422" width="5.28515625" style="3" bestFit="1" customWidth="1"/>
    <col min="7423" max="7423" width="111.5703125" style="3" bestFit="1" customWidth="1"/>
    <col min="7424" max="7425" width="21.85546875" style="3" bestFit="1" customWidth="1"/>
    <col min="7426" max="7426" width="25.7109375" style="3" customWidth="1"/>
    <col min="7427" max="7429" width="31" style="3" bestFit="1" customWidth="1"/>
    <col min="7430" max="7677" width="67.7109375" style="3"/>
    <col min="7678" max="7678" width="5.28515625" style="3" bestFit="1" customWidth="1"/>
    <col min="7679" max="7679" width="111.5703125" style="3" bestFit="1" customWidth="1"/>
    <col min="7680" max="7681" width="21.85546875" style="3" bestFit="1" customWidth="1"/>
    <col min="7682" max="7682" width="25.7109375" style="3" customWidth="1"/>
    <col min="7683" max="7685" width="31" style="3" bestFit="1" customWidth="1"/>
    <col min="7686" max="7933" width="67.7109375" style="3"/>
    <col min="7934" max="7934" width="5.28515625" style="3" bestFit="1" customWidth="1"/>
    <col min="7935" max="7935" width="111.5703125" style="3" bestFit="1" customWidth="1"/>
    <col min="7936" max="7937" width="21.85546875" style="3" bestFit="1" customWidth="1"/>
    <col min="7938" max="7938" width="25.7109375" style="3" customWidth="1"/>
    <col min="7939" max="7941" width="31" style="3" bestFit="1" customWidth="1"/>
    <col min="7942" max="8189" width="67.7109375" style="3"/>
    <col min="8190" max="8190" width="5.28515625" style="3" bestFit="1" customWidth="1"/>
    <col min="8191" max="8191" width="111.5703125" style="3" bestFit="1" customWidth="1"/>
    <col min="8192" max="8193" width="21.85546875" style="3" bestFit="1" customWidth="1"/>
    <col min="8194" max="8194" width="25.7109375" style="3" customWidth="1"/>
    <col min="8195" max="8197" width="31" style="3" bestFit="1" customWidth="1"/>
    <col min="8198" max="8445" width="67.7109375" style="3"/>
    <col min="8446" max="8446" width="5.28515625" style="3" bestFit="1" customWidth="1"/>
    <col min="8447" max="8447" width="111.5703125" style="3" bestFit="1" customWidth="1"/>
    <col min="8448" max="8449" width="21.85546875" style="3" bestFit="1" customWidth="1"/>
    <col min="8450" max="8450" width="25.7109375" style="3" customWidth="1"/>
    <col min="8451" max="8453" width="31" style="3" bestFit="1" customWidth="1"/>
    <col min="8454" max="8701" width="67.7109375" style="3"/>
    <col min="8702" max="8702" width="5.28515625" style="3" bestFit="1" customWidth="1"/>
    <col min="8703" max="8703" width="111.5703125" style="3" bestFit="1" customWidth="1"/>
    <col min="8704" max="8705" width="21.85546875" style="3" bestFit="1" customWidth="1"/>
    <col min="8706" max="8706" width="25.7109375" style="3" customWidth="1"/>
    <col min="8707" max="8709" width="31" style="3" bestFit="1" customWidth="1"/>
    <col min="8710" max="8957" width="67.7109375" style="3"/>
    <col min="8958" max="8958" width="5.28515625" style="3" bestFit="1" customWidth="1"/>
    <col min="8959" max="8959" width="111.5703125" style="3" bestFit="1" customWidth="1"/>
    <col min="8960" max="8961" width="21.85546875" style="3" bestFit="1" customWidth="1"/>
    <col min="8962" max="8962" width="25.7109375" style="3" customWidth="1"/>
    <col min="8963" max="8965" width="31" style="3" bestFit="1" customWidth="1"/>
    <col min="8966" max="9213" width="67.7109375" style="3"/>
    <col min="9214" max="9214" width="5.28515625" style="3" bestFit="1" customWidth="1"/>
    <col min="9215" max="9215" width="111.5703125" style="3" bestFit="1" customWidth="1"/>
    <col min="9216" max="9217" width="21.85546875" style="3" bestFit="1" customWidth="1"/>
    <col min="9218" max="9218" width="25.7109375" style="3" customWidth="1"/>
    <col min="9219" max="9221" width="31" style="3" bestFit="1" customWidth="1"/>
    <col min="9222" max="9469" width="67.7109375" style="3"/>
    <col min="9470" max="9470" width="5.28515625" style="3" bestFit="1" customWidth="1"/>
    <col min="9471" max="9471" width="111.5703125" style="3" bestFit="1" customWidth="1"/>
    <col min="9472" max="9473" width="21.85546875" style="3" bestFit="1" customWidth="1"/>
    <col min="9474" max="9474" width="25.7109375" style="3" customWidth="1"/>
    <col min="9475" max="9477" width="31" style="3" bestFit="1" customWidth="1"/>
    <col min="9478" max="9725" width="67.7109375" style="3"/>
    <col min="9726" max="9726" width="5.28515625" style="3" bestFit="1" customWidth="1"/>
    <col min="9727" max="9727" width="111.5703125" style="3" bestFit="1" customWidth="1"/>
    <col min="9728" max="9729" width="21.85546875" style="3" bestFit="1" customWidth="1"/>
    <col min="9730" max="9730" width="25.7109375" style="3" customWidth="1"/>
    <col min="9731" max="9733" width="31" style="3" bestFit="1" customWidth="1"/>
    <col min="9734" max="9981" width="67.7109375" style="3"/>
    <col min="9982" max="9982" width="5.28515625" style="3" bestFit="1" customWidth="1"/>
    <col min="9983" max="9983" width="111.5703125" style="3" bestFit="1" customWidth="1"/>
    <col min="9984" max="9985" width="21.85546875" style="3" bestFit="1" customWidth="1"/>
    <col min="9986" max="9986" width="25.7109375" style="3" customWidth="1"/>
    <col min="9987" max="9989" width="31" style="3" bestFit="1" customWidth="1"/>
    <col min="9990" max="10237" width="67.7109375" style="3"/>
    <col min="10238" max="10238" width="5.28515625" style="3" bestFit="1" customWidth="1"/>
    <col min="10239" max="10239" width="111.5703125" style="3" bestFit="1" customWidth="1"/>
    <col min="10240" max="10241" width="21.85546875" style="3" bestFit="1" customWidth="1"/>
    <col min="10242" max="10242" width="25.7109375" style="3" customWidth="1"/>
    <col min="10243" max="10245" width="31" style="3" bestFit="1" customWidth="1"/>
    <col min="10246" max="10493" width="67.7109375" style="3"/>
    <col min="10494" max="10494" width="5.28515625" style="3" bestFit="1" customWidth="1"/>
    <col min="10495" max="10495" width="111.5703125" style="3" bestFit="1" customWidth="1"/>
    <col min="10496" max="10497" width="21.85546875" style="3" bestFit="1" customWidth="1"/>
    <col min="10498" max="10498" width="25.7109375" style="3" customWidth="1"/>
    <col min="10499" max="10501" width="31" style="3" bestFit="1" customWidth="1"/>
    <col min="10502" max="10749" width="67.7109375" style="3"/>
    <col min="10750" max="10750" width="5.28515625" style="3" bestFit="1" customWidth="1"/>
    <col min="10751" max="10751" width="111.5703125" style="3" bestFit="1" customWidth="1"/>
    <col min="10752" max="10753" width="21.85546875" style="3" bestFit="1" customWidth="1"/>
    <col min="10754" max="10754" width="25.7109375" style="3" customWidth="1"/>
    <col min="10755" max="10757" width="31" style="3" bestFit="1" customWidth="1"/>
    <col min="10758" max="11005" width="67.7109375" style="3"/>
    <col min="11006" max="11006" width="5.28515625" style="3" bestFit="1" customWidth="1"/>
    <col min="11007" max="11007" width="111.5703125" style="3" bestFit="1" customWidth="1"/>
    <col min="11008" max="11009" width="21.85546875" style="3" bestFit="1" customWidth="1"/>
    <col min="11010" max="11010" width="25.7109375" style="3" customWidth="1"/>
    <col min="11011" max="11013" width="31" style="3" bestFit="1" customWidth="1"/>
    <col min="11014" max="11261" width="67.7109375" style="3"/>
    <col min="11262" max="11262" width="5.28515625" style="3" bestFit="1" customWidth="1"/>
    <col min="11263" max="11263" width="111.5703125" style="3" bestFit="1" customWidth="1"/>
    <col min="11264" max="11265" width="21.85546875" style="3" bestFit="1" customWidth="1"/>
    <col min="11266" max="11266" width="25.7109375" style="3" customWidth="1"/>
    <col min="11267" max="11269" width="31" style="3" bestFit="1" customWidth="1"/>
    <col min="11270" max="11517" width="67.7109375" style="3"/>
    <col min="11518" max="11518" width="5.28515625" style="3" bestFit="1" customWidth="1"/>
    <col min="11519" max="11519" width="111.5703125" style="3" bestFit="1" customWidth="1"/>
    <col min="11520" max="11521" width="21.85546875" style="3" bestFit="1" customWidth="1"/>
    <col min="11522" max="11522" width="25.7109375" style="3" customWidth="1"/>
    <col min="11523" max="11525" width="31" style="3" bestFit="1" customWidth="1"/>
    <col min="11526" max="11773" width="67.7109375" style="3"/>
    <col min="11774" max="11774" width="5.28515625" style="3" bestFit="1" customWidth="1"/>
    <col min="11775" max="11775" width="111.5703125" style="3" bestFit="1" customWidth="1"/>
    <col min="11776" max="11777" width="21.85546875" style="3" bestFit="1" customWidth="1"/>
    <col min="11778" max="11778" width="25.7109375" style="3" customWidth="1"/>
    <col min="11779" max="11781" width="31" style="3" bestFit="1" customWidth="1"/>
    <col min="11782" max="12029" width="67.7109375" style="3"/>
    <col min="12030" max="12030" width="5.28515625" style="3" bestFit="1" customWidth="1"/>
    <col min="12031" max="12031" width="111.5703125" style="3" bestFit="1" customWidth="1"/>
    <col min="12032" max="12033" width="21.85546875" style="3" bestFit="1" customWidth="1"/>
    <col min="12034" max="12034" width="25.7109375" style="3" customWidth="1"/>
    <col min="12035" max="12037" width="31" style="3" bestFit="1" customWidth="1"/>
    <col min="12038" max="12285" width="67.7109375" style="3"/>
    <col min="12286" max="12286" width="5.28515625" style="3" bestFit="1" customWidth="1"/>
    <col min="12287" max="12287" width="111.5703125" style="3" bestFit="1" customWidth="1"/>
    <col min="12288" max="12289" width="21.85546875" style="3" bestFit="1" customWidth="1"/>
    <col min="12290" max="12290" width="25.7109375" style="3" customWidth="1"/>
    <col min="12291" max="12293" width="31" style="3" bestFit="1" customWidth="1"/>
    <col min="12294" max="12541" width="67.7109375" style="3"/>
    <col min="12542" max="12542" width="5.28515625" style="3" bestFit="1" customWidth="1"/>
    <col min="12543" max="12543" width="111.5703125" style="3" bestFit="1" customWidth="1"/>
    <col min="12544" max="12545" width="21.85546875" style="3" bestFit="1" customWidth="1"/>
    <col min="12546" max="12546" width="25.7109375" style="3" customWidth="1"/>
    <col min="12547" max="12549" width="31" style="3" bestFit="1" customWidth="1"/>
    <col min="12550" max="12797" width="67.7109375" style="3"/>
    <col min="12798" max="12798" width="5.28515625" style="3" bestFit="1" customWidth="1"/>
    <col min="12799" max="12799" width="111.5703125" style="3" bestFit="1" customWidth="1"/>
    <col min="12800" max="12801" width="21.85546875" style="3" bestFit="1" customWidth="1"/>
    <col min="12802" max="12802" width="25.7109375" style="3" customWidth="1"/>
    <col min="12803" max="12805" width="31" style="3" bestFit="1" customWidth="1"/>
    <col min="12806" max="13053" width="67.7109375" style="3"/>
    <col min="13054" max="13054" width="5.28515625" style="3" bestFit="1" customWidth="1"/>
    <col min="13055" max="13055" width="111.5703125" style="3" bestFit="1" customWidth="1"/>
    <col min="13056" max="13057" width="21.85546875" style="3" bestFit="1" customWidth="1"/>
    <col min="13058" max="13058" width="25.7109375" style="3" customWidth="1"/>
    <col min="13059" max="13061" width="31" style="3" bestFit="1" customWidth="1"/>
    <col min="13062" max="13309" width="67.7109375" style="3"/>
    <col min="13310" max="13310" width="5.28515625" style="3" bestFit="1" customWidth="1"/>
    <col min="13311" max="13311" width="111.5703125" style="3" bestFit="1" customWidth="1"/>
    <col min="13312" max="13313" width="21.85546875" style="3" bestFit="1" customWidth="1"/>
    <col min="13314" max="13314" width="25.7109375" style="3" customWidth="1"/>
    <col min="13315" max="13317" width="31" style="3" bestFit="1" customWidth="1"/>
    <col min="13318" max="13565" width="67.7109375" style="3"/>
    <col min="13566" max="13566" width="5.28515625" style="3" bestFit="1" customWidth="1"/>
    <col min="13567" max="13567" width="111.5703125" style="3" bestFit="1" customWidth="1"/>
    <col min="13568" max="13569" width="21.85546875" style="3" bestFit="1" customWidth="1"/>
    <col min="13570" max="13570" width="25.7109375" style="3" customWidth="1"/>
    <col min="13571" max="13573" width="31" style="3" bestFit="1" customWidth="1"/>
    <col min="13574" max="13821" width="67.7109375" style="3"/>
    <col min="13822" max="13822" width="5.28515625" style="3" bestFit="1" customWidth="1"/>
    <col min="13823" max="13823" width="111.5703125" style="3" bestFit="1" customWidth="1"/>
    <col min="13824" max="13825" width="21.85546875" style="3" bestFit="1" customWidth="1"/>
    <col min="13826" max="13826" width="25.7109375" style="3" customWidth="1"/>
    <col min="13827" max="13829" width="31" style="3" bestFit="1" customWidth="1"/>
    <col min="13830" max="14077" width="67.7109375" style="3"/>
    <col min="14078" max="14078" width="5.28515625" style="3" bestFit="1" customWidth="1"/>
    <col min="14079" max="14079" width="111.5703125" style="3" bestFit="1" customWidth="1"/>
    <col min="14080" max="14081" width="21.85546875" style="3" bestFit="1" customWidth="1"/>
    <col min="14082" max="14082" width="25.7109375" style="3" customWidth="1"/>
    <col min="14083" max="14085" width="31" style="3" bestFit="1" customWidth="1"/>
    <col min="14086" max="14333" width="67.7109375" style="3"/>
    <col min="14334" max="14334" width="5.28515625" style="3" bestFit="1" customWidth="1"/>
    <col min="14335" max="14335" width="111.5703125" style="3" bestFit="1" customWidth="1"/>
    <col min="14336" max="14337" width="21.85546875" style="3" bestFit="1" customWidth="1"/>
    <col min="14338" max="14338" width="25.7109375" style="3" customWidth="1"/>
    <col min="14339" max="14341" width="31" style="3" bestFit="1" customWidth="1"/>
    <col min="14342" max="14589" width="67.7109375" style="3"/>
    <col min="14590" max="14590" width="5.28515625" style="3" bestFit="1" customWidth="1"/>
    <col min="14591" max="14591" width="111.5703125" style="3" bestFit="1" customWidth="1"/>
    <col min="14592" max="14593" width="21.85546875" style="3" bestFit="1" customWidth="1"/>
    <col min="14594" max="14594" width="25.7109375" style="3" customWidth="1"/>
    <col min="14595" max="14597" width="31" style="3" bestFit="1" customWidth="1"/>
    <col min="14598" max="14845" width="67.7109375" style="3"/>
    <col min="14846" max="14846" width="5.28515625" style="3" bestFit="1" customWidth="1"/>
    <col min="14847" max="14847" width="111.5703125" style="3" bestFit="1" customWidth="1"/>
    <col min="14848" max="14849" width="21.85546875" style="3" bestFit="1" customWidth="1"/>
    <col min="14850" max="14850" width="25.7109375" style="3" customWidth="1"/>
    <col min="14851" max="14853" width="31" style="3" bestFit="1" customWidth="1"/>
    <col min="14854" max="15101" width="67.7109375" style="3"/>
    <col min="15102" max="15102" width="5.28515625" style="3" bestFit="1" customWidth="1"/>
    <col min="15103" max="15103" width="111.5703125" style="3" bestFit="1" customWidth="1"/>
    <col min="15104" max="15105" width="21.85546875" style="3" bestFit="1" customWidth="1"/>
    <col min="15106" max="15106" width="25.7109375" style="3" customWidth="1"/>
    <col min="15107" max="15109" width="31" style="3" bestFit="1" customWidth="1"/>
    <col min="15110" max="15357" width="67.7109375" style="3"/>
    <col min="15358" max="15358" width="5.28515625" style="3" bestFit="1" customWidth="1"/>
    <col min="15359" max="15359" width="111.5703125" style="3" bestFit="1" customWidth="1"/>
    <col min="15360" max="15361" width="21.85546875" style="3" bestFit="1" customWidth="1"/>
    <col min="15362" max="15362" width="25.7109375" style="3" customWidth="1"/>
    <col min="15363" max="15365" width="31" style="3" bestFit="1" customWidth="1"/>
    <col min="15366" max="15613" width="67.7109375" style="3"/>
    <col min="15614" max="15614" width="5.28515625" style="3" bestFit="1" customWidth="1"/>
    <col min="15615" max="15615" width="111.5703125" style="3" bestFit="1" customWidth="1"/>
    <col min="15616" max="15617" width="21.85546875" style="3" bestFit="1" customWidth="1"/>
    <col min="15618" max="15618" width="25.7109375" style="3" customWidth="1"/>
    <col min="15619" max="15621" width="31" style="3" bestFit="1" customWidth="1"/>
    <col min="15622" max="15869" width="67.7109375" style="3"/>
    <col min="15870" max="15870" width="5.28515625" style="3" bestFit="1" customWidth="1"/>
    <col min="15871" max="15871" width="111.5703125" style="3" bestFit="1" customWidth="1"/>
    <col min="15872" max="15873" width="21.85546875" style="3" bestFit="1" customWidth="1"/>
    <col min="15874" max="15874" width="25.7109375" style="3" customWidth="1"/>
    <col min="15875" max="15877" width="31" style="3" bestFit="1" customWidth="1"/>
    <col min="15878" max="16125" width="67.7109375" style="3"/>
    <col min="16126" max="16126" width="5.28515625" style="3" bestFit="1" customWidth="1"/>
    <col min="16127" max="16127" width="111.5703125" style="3" bestFit="1" customWidth="1"/>
    <col min="16128" max="16129" width="21.85546875" style="3" bestFit="1" customWidth="1"/>
    <col min="16130" max="16130" width="25.7109375" style="3" customWidth="1"/>
    <col min="16131" max="16133" width="31" style="3" bestFit="1" customWidth="1"/>
    <col min="16134" max="16384" width="67.7109375" style="3"/>
  </cols>
  <sheetData>
    <row r="1" spans="1:10" s="1" customFormat="1" ht="27" x14ac:dyDescent="0.4">
      <c r="A1" s="140" t="s">
        <v>178</v>
      </c>
      <c r="B1" s="140"/>
    </row>
    <row r="2" spans="1:10" s="13" customFormat="1" ht="30" x14ac:dyDescent="0.4">
      <c r="A2" s="67"/>
      <c r="B2" s="67"/>
      <c r="C2" s="68" t="s">
        <v>179</v>
      </c>
      <c r="D2" s="68" t="s">
        <v>105</v>
      </c>
      <c r="E2" s="68" t="s">
        <v>180</v>
      </c>
      <c r="F2" s="68" t="s">
        <v>126</v>
      </c>
      <c r="G2" s="68" t="s">
        <v>181</v>
      </c>
      <c r="H2" s="68" t="s">
        <v>182</v>
      </c>
      <c r="I2" s="68" t="s">
        <v>183</v>
      </c>
      <c r="J2" s="68" t="s">
        <v>184</v>
      </c>
    </row>
    <row r="3" spans="1:10" s="13" customFormat="1" ht="30" x14ac:dyDescent="0.4">
      <c r="A3" s="67"/>
      <c r="B3" s="67" t="s">
        <v>185</v>
      </c>
      <c r="C3" s="68"/>
      <c r="D3" s="68"/>
      <c r="E3" s="68"/>
      <c r="F3" s="68"/>
      <c r="G3" s="68"/>
      <c r="H3" s="68"/>
      <c r="I3" s="68"/>
    </row>
    <row r="4" spans="1:10" s="72" customFormat="1" x14ac:dyDescent="0.35">
      <c r="A4" s="69" t="s">
        <v>132</v>
      </c>
      <c r="B4" s="70" t="s">
        <v>133</v>
      </c>
      <c r="C4" s="71">
        <v>18002.092744000001</v>
      </c>
      <c r="D4" s="71">
        <v>17008.364031999998</v>
      </c>
      <c r="E4" s="71">
        <v>17512.532229404998</v>
      </c>
      <c r="F4" s="71">
        <v>3951.3813792430001</v>
      </c>
      <c r="G4" s="71">
        <v>4126.5</v>
      </c>
      <c r="H4" s="71">
        <v>5622.1779929999993</v>
      </c>
      <c r="I4" s="71">
        <v>2498.5583825250001</v>
      </c>
      <c r="J4" s="72">
        <v>3951.3813792430001</v>
      </c>
    </row>
    <row r="5" spans="1:10" s="72" customFormat="1" x14ac:dyDescent="0.35">
      <c r="A5" s="69" t="s">
        <v>134</v>
      </c>
      <c r="B5" s="70" t="s">
        <v>135</v>
      </c>
      <c r="C5" s="71">
        <v>118776.71118900001</v>
      </c>
      <c r="D5" s="71">
        <v>98142.04862500001</v>
      </c>
      <c r="E5" s="71">
        <v>42190.512662829002</v>
      </c>
      <c r="F5" s="71">
        <v>24838.751966511001</v>
      </c>
      <c r="G5" s="71">
        <v>46842.6</v>
      </c>
      <c r="H5" s="71">
        <v>36698.979726000005</v>
      </c>
      <c r="I5" s="71">
        <v>10308.187108738</v>
      </c>
      <c r="J5" s="72">
        <v>24838.751966511001</v>
      </c>
    </row>
    <row r="6" spans="1:10" s="72" customFormat="1" x14ac:dyDescent="0.35">
      <c r="A6" s="69" t="s">
        <v>136</v>
      </c>
      <c r="B6" s="70" t="s">
        <v>137</v>
      </c>
      <c r="C6" s="71">
        <v>1271.1677129999998</v>
      </c>
      <c r="D6" s="71">
        <v>3648.291463</v>
      </c>
      <c r="E6" s="71">
        <v>1286.6035056830001</v>
      </c>
      <c r="F6" s="71">
        <v>1270.8473250490001</v>
      </c>
      <c r="G6" s="71">
        <v>68.900000000000006</v>
      </c>
      <c r="H6" s="71">
        <v>3322.7678860000001</v>
      </c>
      <c r="I6" s="71">
        <v>49.973486999999999</v>
      </c>
      <c r="J6" s="72">
        <v>1270.8473250490001</v>
      </c>
    </row>
    <row r="7" spans="1:10" s="72" customFormat="1" x14ac:dyDescent="0.35">
      <c r="A7" s="69" t="s">
        <v>138</v>
      </c>
      <c r="B7" s="70" t="s">
        <v>139</v>
      </c>
      <c r="C7" s="71">
        <v>176875.39089099999</v>
      </c>
      <c r="D7" s="71">
        <v>167066.01602699998</v>
      </c>
      <c r="E7" s="71">
        <v>126359.11604342501</v>
      </c>
      <c r="F7" s="71">
        <v>46483.657389030996</v>
      </c>
      <c r="G7" s="71">
        <v>60542.8</v>
      </c>
      <c r="H7" s="71">
        <v>53843.358057999998</v>
      </c>
      <c r="I7" s="71">
        <v>35082.777107074995</v>
      </c>
      <c r="J7" s="72">
        <v>46483.657389030996</v>
      </c>
    </row>
    <row r="8" spans="1:10" s="72" customFormat="1" x14ac:dyDescent="0.35">
      <c r="A8" s="69" t="s">
        <v>140</v>
      </c>
      <c r="B8" s="70" t="s">
        <v>141</v>
      </c>
      <c r="C8" s="71">
        <v>14818124.162552509</v>
      </c>
      <c r="D8" s="71">
        <v>8438498.1967539713</v>
      </c>
      <c r="E8" s="71">
        <v>8238575.9932663729</v>
      </c>
      <c r="F8" s="71">
        <v>2860375.3295562146</v>
      </c>
      <c r="G8" s="71">
        <v>3599503.8</v>
      </c>
      <c r="H8" s="71">
        <v>2315419.4956063004</v>
      </c>
      <c r="I8" s="71">
        <v>1370675.6376721188</v>
      </c>
      <c r="J8" s="72">
        <v>2860375.3295562146</v>
      </c>
    </row>
    <row r="9" spans="1:10" s="72" customFormat="1" x14ac:dyDescent="0.35">
      <c r="A9" s="69" t="s">
        <v>142</v>
      </c>
      <c r="B9" s="70" t="s">
        <v>143</v>
      </c>
      <c r="C9" s="71">
        <v>315553.67056499998</v>
      </c>
      <c r="D9" s="71">
        <v>20493.835749999998</v>
      </c>
      <c r="E9" s="71">
        <v>29949.986445683997</v>
      </c>
      <c r="F9" s="71">
        <v>10227.74006256</v>
      </c>
      <c r="G9" s="71">
        <v>4186.6000000000004</v>
      </c>
      <c r="H9" s="71">
        <v>4818.8644530000001</v>
      </c>
      <c r="I9" s="71">
        <v>3724.2895541120001</v>
      </c>
      <c r="J9" s="72">
        <v>10227.74006256</v>
      </c>
    </row>
    <row r="10" spans="1:10" s="72" customFormat="1" x14ac:dyDescent="0.35">
      <c r="A10" s="69" t="s">
        <v>144</v>
      </c>
      <c r="B10" s="70" t="s">
        <v>145</v>
      </c>
      <c r="C10" s="71">
        <v>32754.851885</v>
      </c>
      <c r="D10" s="71">
        <v>21382.180862999998</v>
      </c>
      <c r="E10" s="71">
        <v>19869.355545412996</v>
      </c>
      <c r="F10" s="71">
        <v>17412.668103584001</v>
      </c>
      <c r="G10" s="71">
        <v>13714.4</v>
      </c>
      <c r="H10" s="71">
        <v>5509.5870059999988</v>
      </c>
      <c r="I10" s="71">
        <v>2058.9037211499999</v>
      </c>
      <c r="J10" s="72">
        <v>17412.668103584001</v>
      </c>
    </row>
    <row r="11" spans="1:10" s="72" customFormat="1" x14ac:dyDescent="0.35">
      <c r="A11" s="69" t="s">
        <v>146</v>
      </c>
      <c r="B11" s="70" t="s">
        <v>147</v>
      </c>
      <c r="C11" s="71">
        <v>93895.109692999991</v>
      </c>
      <c r="D11" s="71">
        <v>31394.053152</v>
      </c>
      <c r="E11" s="71">
        <v>11420.323113322</v>
      </c>
      <c r="F11" s="71">
        <v>5655.170070311</v>
      </c>
      <c r="G11" s="71">
        <v>29022.2</v>
      </c>
      <c r="H11" s="71">
        <v>13910.552539</v>
      </c>
      <c r="I11" s="71">
        <v>3834.5455664000001</v>
      </c>
      <c r="J11" s="72">
        <v>5655.170070311</v>
      </c>
    </row>
    <row r="12" spans="1:10" s="72" customFormat="1" x14ac:dyDescent="0.35">
      <c r="A12" s="69" t="s">
        <v>148</v>
      </c>
      <c r="B12" s="70" t="s">
        <v>149</v>
      </c>
      <c r="C12" s="71">
        <v>14163.357562000001</v>
      </c>
      <c r="D12" s="71">
        <v>9162.6290599999993</v>
      </c>
      <c r="E12" s="71">
        <v>3739.9727290430001</v>
      </c>
      <c r="F12" s="71">
        <v>779.85245521500008</v>
      </c>
      <c r="G12" s="71">
        <v>1007.5</v>
      </c>
      <c r="H12" s="71">
        <v>2523.2672069999994</v>
      </c>
      <c r="I12" s="71">
        <v>1668.85583464</v>
      </c>
      <c r="J12" s="72">
        <v>779.85245521500008</v>
      </c>
    </row>
    <row r="13" spans="1:10" s="72" customFormat="1" x14ac:dyDescent="0.35">
      <c r="A13" s="69" t="s">
        <v>150</v>
      </c>
      <c r="B13" s="70" t="s">
        <v>151</v>
      </c>
      <c r="C13" s="71">
        <v>3240.904755</v>
      </c>
      <c r="D13" s="71">
        <v>1158.2614249999999</v>
      </c>
      <c r="E13" s="71">
        <v>398.24820114700003</v>
      </c>
      <c r="F13" s="71">
        <v>144.68468004300001</v>
      </c>
      <c r="G13" s="71">
        <v>760.6</v>
      </c>
      <c r="H13" s="71">
        <v>247.29201499999999</v>
      </c>
      <c r="I13" s="71">
        <v>106.22565623</v>
      </c>
      <c r="J13" s="72">
        <v>144.68468004300001</v>
      </c>
    </row>
    <row r="14" spans="1:10" s="72" customFormat="1" x14ac:dyDescent="0.35">
      <c r="A14" s="69" t="s">
        <v>152</v>
      </c>
      <c r="B14" s="70" t="s">
        <v>153</v>
      </c>
      <c r="C14" s="71">
        <v>145412.76305799998</v>
      </c>
      <c r="D14" s="71">
        <v>4201.9031670000004</v>
      </c>
      <c r="E14" s="71">
        <v>5466.981861665</v>
      </c>
      <c r="F14" s="71">
        <v>694.69899758200006</v>
      </c>
      <c r="G14" s="71">
        <v>3215.7</v>
      </c>
      <c r="H14" s="71">
        <v>1599.5024440000002</v>
      </c>
      <c r="I14" s="71">
        <v>767.95381693499996</v>
      </c>
      <c r="J14" s="72">
        <v>694.69899758200006</v>
      </c>
    </row>
    <row r="15" spans="1:10" s="72" customFormat="1" x14ac:dyDescent="0.35">
      <c r="A15" s="69" t="s">
        <v>154</v>
      </c>
      <c r="B15" s="70" t="s">
        <v>155</v>
      </c>
      <c r="C15" s="71">
        <v>10064.392964999999</v>
      </c>
      <c r="D15" s="71">
        <v>7026.9908020000003</v>
      </c>
      <c r="E15" s="71">
        <v>3315.4268519130001</v>
      </c>
      <c r="F15" s="71">
        <v>736.74145451900006</v>
      </c>
      <c r="G15" s="71">
        <v>2768.5</v>
      </c>
      <c r="H15" s="71">
        <v>2041.7859359999998</v>
      </c>
      <c r="I15" s="71">
        <v>500.396849105</v>
      </c>
      <c r="J15" s="72">
        <v>736.74145451900006</v>
      </c>
    </row>
    <row r="16" spans="1:10" s="72" customFormat="1" x14ac:dyDescent="0.35">
      <c r="A16" s="69" t="s">
        <v>156</v>
      </c>
      <c r="B16" s="70" t="s">
        <v>157</v>
      </c>
      <c r="C16" s="71">
        <v>3370.1531460000001</v>
      </c>
      <c r="D16" s="71">
        <v>6296.1461390000004</v>
      </c>
      <c r="E16" s="71">
        <v>3361.635458452</v>
      </c>
      <c r="F16" s="71">
        <v>334.53602526599997</v>
      </c>
      <c r="G16" s="71">
        <v>1192.7</v>
      </c>
      <c r="H16" s="71">
        <v>564.07737900000029</v>
      </c>
      <c r="I16" s="71">
        <v>354.20505958000001</v>
      </c>
      <c r="J16" s="72">
        <v>334.53602526599997</v>
      </c>
    </row>
    <row r="17" spans="1:10" s="72" customFormat="1" x14ac:dyDescent="0.35">
      <c r="A17" s="69" t="s">
        <v>158</v>
      </c>
      <c r="B17" s="70" t="s">
        <v>159</v>
      </c>
      <c r="C17" s="71">
        <v>116.154157</v>
      </c>
      <c r="D17" s="71">
        <v>16.978194999999999</v>
      </c>
      <c r="E17" s="71">
        <v>5.601861768</v>
      </c>
      <c r="F17" s="71">
        <v>0</v>
      </c>
      <c r="G17" s="71">
        <v>7.1</v>
      </c>
      <c r="H17" s="71">
        <v>3.8610000000000002</v>
      </c>
      <c r="I17" s="71">
        <v>4.9488525000000001</v>
      </c>
      <c r="J17" s="72">
        <v>0</v>
      </c>
    </row>
    <row r="18" spans="1:10" s="72" customFormat="1" x14ac:dyDescent="0.35">
      <c r="A18" s="69" t="s">
        <v>160</v>
      </c>
      <c r="B18" s="70" t="s">
        <v>161</v>
      </c>
      <c r="C18" s="71">
        <v>85008.99573499999</v>
      </c>
      <c r="D18" s="71">
        <v>49838.033876000001</v>
      </c>
      <c r="E18" s="71">
        <v>18827.015468146001</v>
      </c>
      <c r="F18" s="71">
        <v>6608.5613889540009</v>
      </c>
      <c r="G18" s="71">
        <v>20009.5</v>
      </c>
      <c r="H18" s="71">
        <v>25249.031040000002</v>
      </c>
      <c r="I18" s="71">
        <v>3162.2614905340001</v>
      </c>
      <c r="J18" s="72">
        <v>6608.5613889540009</v>
      </c>
    </row>
    <row r="19" spans="1:10" s="72" customFormat="1" x14ac:dyDescent="0.35">
      <c r="A19" s="69" t="s">
        <v>162</v>
      </c>
      <c r="B19" s="70" t="s">
        <v>186</v>
      </c>
      <c r="C19" s="71">
        <v>105879.751433</v>
      </c>
      <c r="D19" s="71">
        <v>25815.885655999999</v>
      </c>
      <c r="E19" s="71">
        <v>2929.0732530589999</v>
      </c>
      <c r="F19" s="71">
        <v>829.26398869000002</v>
      </c>
      <c r="G19" s="71">
        <v>92170.4</v>
      </c>
      <c r="H19" s="71">
        <v>6006.6216189999996</v>
      </c>
      <c r="I19" s="71">
        <v>2622.518740555</v>
      </c>
      <c r="J19" s="72">
        <v>829.26398869000002</v>
      </c>
    </row>
    <row r="20" spans="1:10" s="72" customFormat="1" x14ac:dyDescent="0.35">
      <c r="A20" s="69" t="s">
        <v>164</v>
      </c>
      <c r="B20" s="70" t="s">
        <v>165</v>
      </c>
      <c r="C20" s="71">
        <v>357749.04577099998</v>
      </c>
      <c r="D20" s="71">
        <v>681574.84808699996</v>
      </c>
      <c r="E20" s="71">
        <v>87.249589</v>
      </c>
      <c r="F20" s="71">
        <v>25050.976204999999</v>
      </c>
      <c r="G20" s="71">
        <v>89594.2</v>
      </c>
      <c r="H20" s="71">
        <v>185528.76024</v>
      </c>
      <c r="I20" s="71">
        <v>32.968395000000001</v>
      </c>
      <c r="J20" s="72">
        <v>25050.976204999999</v>
      </c>
    </row>
    <row r="21" spans="1:10" s="72" customFormat="1" x14ac:dyDescent="0.35">
      <c r="A21" s="69" t="s">
        <v>166</v>
      </c>
      <c r="B21" s="70" t="s">
        <v>167</v>
      </c>
      <c r="C21" s="71">
        <v>1562.0686029999999</v>
      </c>
      <c r="D21" s="71">
        <v>1253.415035</v>
      </c>
      <c r="E21" s="71">
        <v>8.4379517370000006</v>
      </c>
      <c r="F21" s="71">
        <v>285.01444019999997</v>
      </c>
      <c r="G21" s="71">
        <v>439.9</v>
      </c>
      <c r="H21" s="71">
        <v>61.833111000000031</v>
      </c>
      <c r="I21" s="71">
        <v>0</v>
      </c>
      <c r="J21" s="72">
        <v>285.01444019999997</v>
      </c>
    </row>
    <row r="22" spans="1:10" s="72" customFormat="1" x14ac:dyDescent="0.35">
      <c r="A22" s="69" t="s">
        <v>168</v>
      </c>
      <c r="B22" s="70" t="s">
        <v>169</v>
      </c>
      <c r="C22" s="71">
        <v>0</v>
      </c>
      <c r="D22" s="71">
        <v>0</v>
      </c>
      <c r="E22" s="71">
        <v>11.446875</v>
      </c>
      <c r="F22" s="71">
        <v>31.54616438</v>
      </c>
      <c r="G22" s="71">
        <v>0</v>
      </c>
      <c r="H22" s="71">
        <v>0</v>
      </c>
      <c r="I22" s="71">
        <v>0</v>
      </c>
      <c r="J22" s="72">
        <v>31.54616438</v>
      </c>
    </row>
    <row r="23" spans="1:10" s="72" customFormat="1" x14ac:dyDescent="0.35">
      <c r="A23" s="69" t="s">
        <v>170</v>
      </c>
      <c r="B23" s="70" t="s">
        <v>171</v>
      </c>
      <c r="C23" s="71">
        <v>2163.5488799999998</v>
      </c>
      <c r="D23" s="71">
        <v>9051.5679280000004</v>
      </c>
      <c r="E23" s="71">
        <v>2115.4808350695798</v>
      </c>
      <c r="F23" s="71">
        <v>175.19645574200001</v>
      </c>
      <c r="G23" s="71">
        <v>248.8</v>
      </c>
      <c r="H23" s="71">
        <v>2087.2853920000002</v>
      </c>
      <c r="I23" s="71">
        <v>414.79279517000003</v>
      </c>
      <c r="J23" s="72">
        <v>175.19645574200001</v>
      </c>
    </row>
    <row r="24" spans="1:10" s="72" customFormat="1" x14ac:dyDescent="0.35">
      <c r="A24" s="69" t="s">
        <v>172</v>
      </c>
      <c r="B24" s="70" t="s">
        <v>173</v>
      </c>
      <c r="C24" s="71">
        <v>56.865409047191264</v>
      </c>
      <c r="D24" s="71">
        <v>12.314140000000002</v>
      </c>
      <c r="E24" s="71">
        <v>0</v>
      </c>
      <c r="F24" s="71">
        <v>0</v>
      </c>
      <c r="G24" s="71">
        <v>55.9</v>
      </c>
      <c r="H24" s="71">
        <v>0.65400000000000014</v>
      </c>
      <c r="I24" s="71">
        <v>0</v>
      </c>
      <c r="J24" s="72">
        <v>0</v>
      </c>
    </row>
    <row r="25" spans="1:10" s="72" customFormat="1" x14ac:dyDescent="0.35">
      <c r="A25" s="69" t="s">
        <v>174</v>
      </c>
      <c r="B25" s="70" t="s">
        <v>175</v>
      </c>
      <c r="C25" s="71">
        <v>0</v>
      </c>
      <c r="D25" s="71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</row>
    <row r="26" spans="1:10" s="72" customFormat="1" x14ac:dyDescent="0.35">
      <c r="A26" s="69"/>
      <c r="B26" s="70" t="s">
        <v>176</v>
      </c>
      <c r="C26" s="71">
        <v>16304041.158706555</v>
      </c>
      <c r="D26" s="71">
        <v>9593041.9601759706</v>
      </c>
      <c r="E26" s="71">
        <v>8527430.993748134</v>
      </c>
      <c r="F26" s="71">
        <v>3005886.6181080928</v>
      </c>
      <c r="G26" s="71">
        <v>3969478.6</v>
      </c>
      <c r="H26" s="71">
        <v>2665059.7546502999</v>
      </c>
      <c r="I26" s="71">
        <v>1437868.0000893669</v>
      </c>
      <c r="J26" s="72">
        <v>3005886.6181080928</v>
      </c>
    </row>
    <row r="27" spans="1:10" s="72" customFormat="1" x14ac:dyDescent="0.35">
      <c r="A27" s="69"/>
      <c r="B27" s="70"/>
      <c r="C27" s="71"/>
      <c r="D27" s="71"/>
      <c r="E27" s="71"/>
      <c r="F27" s="71"/>
      <c r="G27" s="71"/>
      <c r="H27" s="71"/>
      <c r="I27" s="71"/>
    </row>
    <row r="28" spans="1:10" s="72" customFormat="1" x14ac:dyDescent="0.35">
      <c r="A28" s="69"/>
      <c r="B28" s="70" t="s">
        <v>187</v>
      </c>
    </row>
    <row r="29" spans="1:10" s="72" customFormat="1" x14ac:dyDescent="0.35">
      <c r="A29" s="69" t="s">
        <v>132</v>
      </c>
      <c r="B29" s="70" t="s">
        <v>133</v>
      </c>
      <c r="C29" s="72">
        <v>0.11041491228318365</v>
      </c>
      <c r="D29" s="72">
        <f>D4/$D$26*100</f>
        <v>0.17729896421393329</v>
      </c>
      <c r="E29" s="72">
        <f>E4/$E$26*100</f>
        <v>0.20536703542068263</v>
      </c>
      <c r="F29" s="72">
        <f>F4/$F$26*100</f>
        <v>0.1314547712957318</v>
      </c>
      <c r="G29" s="72">
        <f>G4/$G$26*100</f>
        <v>0.10395571851678455</v>
      </c>
      <c r="H29" s="72">
        <f>H4/$H$26*100</f>
        <v>0.21095879682208937</v>
      </c>
      <c r="I29" s="72">
        <f t="shared" ref="I29:I51" si="0">I4/$I$26*100</f>
        <v>0.17376827235669121</v>
      </c>
      <c r="J29" s="72">
        <f>J4/$J$26*100</f>
        <v>0.1314547712957318</v>
      </c>
    </row>
    <row r="30" spans="1:10" s="72" customFormat="1" x14ac:dyDescent="0.35">
      <c r="A30" s="69" t="s">
        <v>134</v>
      </c>
      <c r="B30" s="70" t="s">
        <v>135</v>
      </c>
      <c r="C30" s="72">
        <v>0.72851086447099533</v>
      </c>
      <c r="D30" s="72">
        <f t="shared" ref="D30:D51" si="1">D5/$D$26*100</f>
        <v>1.0230545121393355</v>
      </c>
      <c r="E30" s="72">
        <f t="shared" ref="E30:E51" si="2">E5/$E$26*100</f>
        <v>0.49476228765452196</v>
      </c>
      <c r="F30" s="72">
        <f t="shared" ref="F30:F51" si="3">F5/$F$26*100</f>
        <v>0.82633695552177988</v>
      </c>
      <c r="G30" s="72">
        <f t="shared" ref="G30:G51" si="4">G5/$G$26*100</f>
        <v>1.1800693421045272</v>
      </c>
      <c r="H30" s="72">
        <f t="shared" ref="H30:H51" si="5">H5/$H$26*100</f>
        <v>1.3770415339454751</v>
      </c>
      <c r="I30" s="72">
        <f t="shared" si="0"/>
        <v>0.71690774870136353</v>
      </c>
      <c r="J30" s="72">
        <f t="shared" ref="J30:J51" si="6">J5/$J$26*100</f>
        <v>0.82633695552177988</v>
      </c>
    </row>
    <row r="31" spans="1:10" s="72" customFormat="1" x14ac:dyDescent="0.35">
      <c r="A31" s="69" t="s">
        <v>136</v>
      </c>
      <c r="B31" s="70" t="s">
        <v>137</v>
      </c>
      <c r="C31" s="72">
        <v>7.7966419529135016E-3</v>
      </c>
      <c r="D31" s="72">
        <f t="shared" si="1"/>
        <v>3.8030600492996045E-2</v>
      </c>
      <c r="E31" s="72">
        <f t="shared" si="2"/>
        <v>1.5087820782440461E-2</v>
      </c>
      <c r="F31" s="72">
        <f t="shared" si="3"/>
        <v>4.2278618141920216E-2</v>
      </c>
      <c r="G31" s="72">
        <f t="shared" si="4"/>
        <v>1.7357443368003044E-3</v>
      </c>
      <c r="H31" s="72">
        <f t="shared" si="5"/>
        <v>0.12467892624929164</v>
      </c>
      <c r="I31" s="72">
        <f t="shared" si="0"/>
        <v>3.4755267518919697E-3</v>
      </c>
      <c r="J31" s="72">
        <f t="shared" si="6"/>
        <v>4.2278618141920216E-2</v>
      </c>
    </row>
    <row r="32" spans="1:10" s="72" customFormat="1" x14ac:dyDescent="0.35">
      <c r="A32" s="69" t="s">
        <v>138</v>
      </c>
      <c r="B32" s="70" t="s">
        <v>139</v>
      </c>
      <c r="C32" s="72">
        <v>1.0848561357841422</v>
      </c>
      <c r="D32" s="72">
        <f t="shared" si="1"/>
        <v>1.7415332562971026</v>
      </c>
      <c r="E32" s="72">
        <f t="shared" si="2"/>
        <v>1.481795820289427</v>
      </c>
      <c r="F32" s="72">
        <f t="shared" si="3"/>
        <v>1.5464208499749683</v>
      </c>
      <c r="G32" s="72">
        <f t="shared" si="4"/>
        <v>1.5252078698698615</v>
      </c>
      <c r="H32" s="72">
        <f t="shared" si="5"/>
        <v>2.0203433699393782</v>
      </c>
      <c r="I32" s="72">
        <f t="shared" si="0"/>
        <v>2.4399163973949292</v>
      </c>
      <c r="J32" s="72">
        <f t="shared" si="6"/>
        <v>1.5464208499749683</v>
      </c>
    </row>
    <row r="33" spans="1:10" s="72" customFormat="1" x14ac:dyDescent="0.35">
      <c r="A33" s="69" t="s">
        <v>140</v>
      </c>
      <c r="B33" s="70" t="s">
        <v>141</v>
      </c>
      <c r="C33" s="72">
        <v>90.8862043361529</v>
      </c>
      <c r="D33" s="72">
        <f t="shared" si="1"/>
        <v>87.964779386821107</v>
      </c>
      <c r="E33" s="72">
        <f t="shared" si="2"/>
        <v>96.612637490780813</v>
      </c>
      <c r="F33" s="72">
        <f t="shared" si="3"/>
        <v>95.159122513960199</v>
      </c>
      <c r="G33" s="72">
        <f t="shared" si="4"/>
        <v>90.679511409886416</v>
      </c>
      <c r="H33" s="72">
        <f t="shared" si="5"/>
        <v>86.880584631023467</v>
      </c>
      <c r="I33" s="72">
        <f t="shared" si="0"/>
        <v>95.326945003778377</v>
      </c>
      <c r="J33" s="72">
        <f t="shared" si="6"/>
        <v>95.159122513960199</v>
      </c>
    </row>
    <row r="34" spans="1:10" s="72" customFormat="1" x14ac:dyDescent="0.35">
      <c r="A34" s="69" t="s">
        <v>142</v>
      </c>
      <c r="B34" s="70" t="s">
        <v>143</v>
      </c>
      <c r="C34" s="72">
        <v>1.9354322495468586</v>
      </c>
      <c r="D34" s="72">
        <f t="shared" si="1"/>
        <v>0.21363229552291116</v>
      </c>
      <c r="E34" s="72">
        <f t="shared" si="2"/>
        <v>0.35121933519769039</v>
      </c>
      <c r="F34" s="72">
        <f t="shared" si="3"/>
        <v>0.34025701438457273</v>
      </c>
      <c r="G34" s="72">
        <f t="shared" si="4"/>
        <v>0.10546977126920398</v>
      </c>
      <c r="H34" s="72">
        <f t="shared" si="5"/>
        <v>0.18081637548994903</v>
      </c>
      <c r="I34" s="72">
        <f t="shared" si="0"/>
        <v>0.25901470467946475</v>
      </c>
      <c r="J34" s="72">
        <f t="shared" si="6"/>
        <v>0.34025701438457273</v>
      </c>
    </row>
    <row r="35" spans="1:10" s="72" customFormat="1" x14ac:dyDescent="0.35">
      <c r="A35" s="69" t="s">
        <v>144</v>
      </c>
      <c r="B35" s="70" t="s">
        <v>145</v>
      </c>
      <c r="C35" s="72">
        <v>0.20090020361306871</v>
      </c>
      <c r="D35" s="72">
        <f t="shared" si="1"/>
        <v>0.22289260228157878</v>
      </c>
      <c r="E35" s="72">
        <f t="shared" si="2"/>
        <v>0.23300517541543483</v>
      </c>
      <c r="F35" s="72">
        <f t="shared" si="3"/>
        <v>0.57928559243340816</v>
      </c>
      <c r="G35" s="72">
        <f t="shared" si="4"/>
        <v>0.34549625736740336</v>
      </c>
      <c r="H35" s="72">
        <f t="shared" si="5"/>
        <v>0.20673408903444826</v>
      </c>
      <c r="I35" s="72">
        <f t="shared" si="0"/>
        <v>0.14319142793511186</v>
      </c>
      <c r="J35" s="72">
        <f t="shared" si="6"/>
        <v>0.57928559243340816</v>
      </c>
    </row>
    <row r="36" spans="1:10" s="72" customFormat="1" x14ac:dyDescent="0.35">
      <c r="A36" s="69" t="s">
        <v>146</v>
      </c>
      <c r="B36" s="70" t="s">
        <v>147</v>
      </c>
      <c r="C36" s="72">
        <v>0.57590083819715376</v>
      </c>
      <c r="D36" s="72">
        <f t="shared" si="1"/>
        <v>0.32725858265112934</v>
      </c>
      <c r="E36" s="72">
        <f t="shared" si="2"/>
        <v>0.13392454446942792</v>
      </c>
      <c r="F36" s="72">
        <f t="shared" si="3"/>
        <v>0.18813650642186791</v>
      </c>
      <c r="G36" s="72">
        <f t="shared" si="4"/>
        <v>0.73113380684304485</v>
      </c>
      <c r="H36" s="72">
        <f t="shared" si="5"/>
        <v>0.52196024928624141</v>
      </c>
      <c r="I36" s="72">
        <f t="shared" si="0"/>
        <v>0.26668272512926594</v>
      </c>
      <c r="J36" s="72">
        <f t="shared" si="6"/>
        <v>0.18813650642186791</v>
      </c>
    </row>
    <row r="37" spans="1:10" s="72" customFormat="1" x14ac:dyDescent="0.35">
      <c r="A37" s="69" t="s">
        <v>148</v>
      </c>
      <c r="B37" s="70" t="s">
        <v>149</v>
      </c>
      <c r="C37" s="72">
        <v>8.6870226983183224E-2</v>
      </c>
      <c r="D37" s="72">
        <f t="shared" si="1"/>
        <v>9.551328033419676E-2</v>
      </c>
      <c r="E37" s="72">
        <f t="shared" si="2"/>
        <v>4.3858141236029373E-2</v>
      </c>
      <c r="F37" s="72">
        <f t="shared" si="3"/>
        <v>2.5944174025627077E-2</v>
      </c>
      <c r="G37" s="72">
        <f t="shared" si="4"/>
        <v>2.5381167189061055E-2</v>
      </c>
      <c r="H37" s="72">
        <f t="shared" si="5"/>
        <v>9.4679573416585325E-2</v>
      </c>
      <c r="I37" s="72">
        <f t="shared" si="0"/>
        <v>0.11606460638502816</v>
      </c>
      <c r="J37" s="72">
        <f t="shared" si="6"/>
        <v>2.5944174025627077E-2</v>
      </c>
    </row>
    <row r="38" spans="1:10" s="72" customFormat="1" x14ac:dyDescent="0.35">
      <c r="A38" s="69" t="s">
        <v>150</v>
      </c>
      <c r="B38" s="70" t="s">
        <v>151</v>
      </c>
      <c r="C38" s="72">
        <v>1.9877923046516095E-2</v>
      </c>
      <c r="D38" s="72">
        <f t="shared" si="1"/>
        <v>1.2073974343157708E-2</v>
      </c>
      <c r="E38" s="72">
        <f t="shared" si="2"/>
        <v>4.6702013940537867E-3</v>
      </c>
      <c r="F38" s="72">
        <f t="shared" si="3"/>
        <v>4.8133778290701023E-3</v>
      </c>
      <c r="G38" s="72">
        <f t="shared" si="4"/>
        <v>1.9161206713647481E-2</v>
      </c>
      <c r="H38" s="72">
        <f t="shared" si="5"/>
        <v>9.2790420390573489E-3</v>
      </c>
      <c r="I38" s="72">
        <f t="shared" si="0"/>
        <v>7.3877196114940881E-3</v>
      </c>
      <c r="J38" s="72">
        <f t="shared" si="6"/>
        <v>4.8133778290701023E-3</v>
      </c>
    </row>
    <row r="39" spans="1:10" s="72" customFormat="1" x14ac:dyDescent="0.35">
      <c r="A39" s="69" t="s">
        <v>152</v>
      </c>
      <c r="B39" s="70" t="s">
        <v>153</v>
      </c>
      <c r="C39" s="72">
        <v>0.89188172209898908</v>
      </c>
      <c r="D39" s="72">
        <f t="shared" si="1"/>
        <v>4.3801571852219043E-2</v>
      </c>
      <c r="E39" s="72">
        <f t="shared" si="2"/>
        <v>6.4110537695035053E-2</v>
      </c>
      <c r="F39" s="72">
        <f t="shared" si="3"/>
        <v>2.3111284151470894E-2</v>
      </c>
      <c r="G39" s="72">
        <f t="shared" si="4"/>
        <v>8.1010639533363391E-2</v>
      </c>
      <c r="H39" s="72">
        <f t="shared" si="5"/>
        <v>6.0017507720380607E-2</v>
      </c>
      <c r="I39" s="72">
        <f t="shared" si="0"/>
        <v>5.3409201462670412E-2</v>
      </c>
      <c r="J39" s="72">
        <f t="shared" si="6"/>
        <v>2.3111284151470894E-2</v>
      </c>
    </row>
    <row r="40" spans="1:10" s="72" customFormat="1" x14ac:dyDescent="0.35">
      <c r="A40" s="69" t="s">
        <v>154</v>
      </c>
      <c r="B40" s="70" t="s">
        <v>155</v>
      </c>
      <c r="C40" s="72">
        <v>6.1729437916841198E-2</v>
      </c>
      <c r="D40" s="72">
        <f t="shared" si="1"/>
        <v>7.3250912809215946E-2</v>
      </c>
      <c r="E40" s="72">
        <f t="shared" si="2"/>
        <v>3.8879550644780325E-2</v>
      </c>
      <c r="F40" s="72">
        <f t="shared" si="3"/>
        <v>2.4509954902514109E-2</v>
      </c>
      <c r="G40" s="72">
        <f t="shared" si="4"/>
        <v>6.9744676290734997E-2</v>
      </c>
      <c r="H40" s="72">
        <f t="shared" si="5"/>
        <v>7.6613139065165758E-2</v>
      </c>
      <c r="I40" s="72">
        <f t="shared" si="0"/>
        <v>3.4801306453297459E-2</v>
      </c>
      <c r="J40" s="72">
        <f t="shared" si="6"/>
        <v>2.4509954902514109E-2</v>
      </c>
    </row>
    <row r="41" spans="1:10" s="72" customFormat="1" x14ac:dyDescent="0.35">
      <c r="A41" s="69" t="s">
        <v>156</v>
      </c>
      <c r="B41" s="70" t="s">
        <v>157</v>
      </c>
      <c r="C41" s="72">
        <v>2.067066142187882E-2</v>
      </c>
      <c r="D41" s="72">
        <f t="shared" si="1"/>
        <v>6.5632425722075199E-2</v>
      </c>
      <c r="E41" s="72">
        <f t="shared" si="2"/>
        <v>3.942143256177124E-2</v>
      </c>
      <c r="F41" s="72">
        <f t="shared" si="3"/>
        <v>1.1129362739455461E-2</v>
      </c>
      <c r="G41" s="72">
        <f t="shared" si="4"/>
        <v>3.0046767351258673E-2</v>
      </c>
      <c r="H41" s="72">
        <f t="shared" si="5"/>
        <v>2.1165655967590739E-2</v>
      </c>
      <c r="I41" s="72">
        <f t="shared" si="0"/>
        <v>2.4634045653563839E-2</v>
      </c>
      <c r="J41" s="72">
        <f t="shared" si="6"/>
        <v>1.1129362739455461E-2</v>
      </c>
    </row>
    <row r="42" spans="1:10" s="72" customFormat="1" x14ac:dyDescent="0.35">
      <c r="A42" s="69" t="s">
        <v>158</v>
      </c>
      <c r="B42" s="70" t="s">
        <v>159</v>
      </c>
      <c r="C42" s="72">
        <v>7.1242556289777433E-4</v>
      </c>
      <c r="D42" s="72">
        <f t="shared" si="1"/>
        <v>1.7698447552384685E-4</v>
      </c>
      <c r="E42" s="72">
        <f t="shared" si="2"/>
        <v>6.5692255640731559E-5</v>
      </c>
      <c r="F42" s="72">
        <f t="shared" si="3"/>
        <v>0</v>
      </c>
      <c r="G42" s="72">
        <f t="shared" si="4"/>
        <v>1.7886480103457416E-4</v>
      </c>
      <c r="H42" s="72">
        <f t="shared" si="5"/>
        <v>1.4487480039660977E-4</v>
      </c>
      <c r="I42" s="72">
        <f t="shared" si="0"/>
        <v>3.4417988992678169E-4</v>
      </c>
      <c r="J42" s="72">
        <f t="shared" si="6"/>
        <v>0</v>
      </c>
    </row>
    <row r="43" spans="1:10" s="72" customFormat="1" x14ac:dyDescent="0.35">
      <c r="A43" s="69" t="s">
        <v>160</v>
      </c>
      <c r="B43" s="70" t="s">
        <v>161</v>
      </c>
      <c r="C43" s="72">
        <v>0.52139831412044835</v>
      </c>
      <c r="D43" s="72">
        <f t="shared" si="1"/>
        <v>0.51952273411181649</v>
      </c>
      <c r="E43" s="72">
        <f t="shared" si="2"/>
        <v>0.22078179796411115</v>
      </c>
      <c r="F43" s="72">
        <f t="shared" si="3"/>
        <v>0.21985398082358257</v>
      </c>
      <c r="G43" s="72">
        <f t="shared" si="4"/>
        <v>0.50408383609877627</v>
      </c>
      <c r="H43" s="72">
        <f t="shared" si="5"/>
        <v>0.94740956543066679</v>
      </c>
      <c r="I43" s="72">
        <f t="shared" si="0"/>
        <v>0.21992710668416421</v>
      </c>
      <c r="J43" s="72">
        <f t="shared" si="6"/>
        <v>0.21985398082358257</v>
      </c>
    </row>
    <row r="44" spans="1:10" s="72" customFormat="1" x14ac:dyDescent="0.35">
      <c r="A44" s="69" t="s">
        <v>162</v>
      </c>
      <c r="B44" s="70" t="s">
        <v>163</v>
      </c>
      <c r="C44" s="72">
        <v>0.6494080234608518</v>
      </c>
      <c r="D44" s="72">
        <f t="shared" si="1"/>
        <v>0.26911052576618189</v>
      </c>
      <c r="E44" s="72">
        <f t="shared" si="2"/>
        <v>3.434883560132522E-2</v>
      </c>
      <c r="F44" s="72">
        <f t="shared" si="3"/>
        <v>2.7587999616962906E-2</v>
      </c>
      <c r="G44" s="72">
        <f t="shared" si="4"/>
        <v>2.3219775010249455</v>
      </c>
      <c r="H44" s="72">
        <f t="shared" si="5"/>
        <v>0.22538412538476715</v>
      </c>
      <c r="I44" s="72">
        <f t="shared" si="0"/>
        <v>0.18238939460312104</v>
      </c>
      <c r="J44" s="72">
        <f t="shared" si="6"/>
        <v>2.7587999616962906E-2</v>
      </c>
    </row>
    <row r="45" spans="1:10" s="72" customFormat="1" x14ac:dyDescent="0.35">
      <c r="A45" s="69" t="s">
        <v>164</v>
      </c>
      <c r="B45" s="70" t="s">
        <v>165</v>
      </c>
      <c r="C45" s="72">
        <v>2.1942354186217057</v>
      </c>
      <c r="D45" s="72">
        <f t="shared" si="1"/>
        <v>7.1048875937002309</v>
      </c>
      <c r="E45" s="72">
        <f t="shared" si="2"/>
        <v>1.0231638234770453E-3</v>
      </c>
      <c r="F45" s="72">
        <f t="shared" si="3"/>
        <v>0.83339724306591112</v>
      </c>
      <c r="G45" s="72">
        <f t="shared" si="4"/>
        <v>2.2570772896974427</v>
      </c>
      <c r="H45" s="72">
        <f t="shared" si="5"/>
        <v>6.9615234673919888</v>
      </c>
      <c r="I45" s="72">
        <f t="shared" si="0"/>
        <v>2.2928665912274934E-3</v>
      </c>
      <c r="J45" s="72">
        <f t="shared" si="6"/>
        <v>0.83339724306591112</v>
      </c>
    </row>
    <row r="46" spans="1:10" s="72" customFormat="1" x14ac:dyDescent="0.35">
      <c r="A46" s="69" t="s">
        <v>166</v>
      </c>
      <c r="B46" s="70" t="s">
        <v>167</v>
      </c>
      <c r="C46" s="72">
        <v>9.5808676376275981E-3</v>
      </c>
      <c r="D46" s="72">
        <f t="shared" si="1"/>
        <v>1.3065876707340159E-2</v>
      </c>
      <c r="E46" s="72">
        <f t="shared" si="2"/>
        <v>9.895068917222861E-5</v>
      </c>
      <c r="F46" s="72">
        <f t="shared" si="3"/>
        <v>9.4818759457862816E-3</v>
      </c>
      <c r="G46" s="72">
        <f t="shared" si="4"/>
        <v>1.1082059996494248E-2</v>
      </c>
      <c r="H46" s="72">
        <f t="shared" si="5"/>
        <v>2.320139760172603E-3</v>
      </c>
      <c r="I46" s="72">
        <f t="shared" si="0"/>
        <v>0</v>
      </c>
      <c r="J46" s="72">
        <f t="shared" si="6"/>
        <v>9.4818759457862816E-3</v>
      </c>
    </row>
    <row r="47" spans="1:10" s="72" customFormat="1" x14ac:dyDescent="0.35">
      <c r="A47" s="69" t="s">
        <v>168</v>
      </c>
      <c r="B47" s="70" t="s">
        <v>169</v>
      </c>
      <c r="C47" s="72">
        <v>0</v>
      </c>
      <c r="D47" s="72">
        <f t="shared" si="1"/>
        <v>0</v>
      </c>
      <c r="E47" s="72">
        <f t="shared" si="2"/>
        <v>1.3423591476016927E-4</v>
      </c>
      <c r="F47" s="72">
        <f t="shared" si="3"/>
        <v>1.049479517622497E-3</v>
      </c>
      <c r="G47" s="72">
        <f t="shared" si="4"/>
        <v>0</v>
      </c>
      <c r="H47" s="72">
        <f t="shared" si="5"/>
        <v>0</v>
      </c>
      <c r="I47" s="72">
        <f t="shared" si="0"/>
        <v>0</v>
      </c>
      <c r="J47" s="72">
        <f t="shared" si="6"/>
        <v>1.049479517622497E-3</v>
      </c>
    </row>
    <row r="48" spans="1:10" s="72" customFormat="1" x14ac:dyDescent="0.35">
      <c r="A48" s="69" t="s">
        <v>170</v>
      </c>
      <c r="B48" s="70" t="s">
        <v>171</v>
      </c>
      <c r="C48" s="72">
        <v>1.327001605883851E-2</v>
      </c>
      <c r="D48" s="72">
        <f t="shared" si="1"/>
        <v>9.4355554427638114E-2</v>
      </c>
      <c r="E48" s="72">
        <f t="shared" si="2"/>
        <v>2.4807950209395302E-2</v>
      </c>
      <c r="F48" s="72">
        <f t="shared" si="3"/>
        <v>5.8284452476211092E-3</v>
      </c>
      <c r="G48" s="72">
        <f t="shared" si="4"/>
        <v>6.2678257038594441E-3</v>
      </c>
      <c r="H48" s="72">
        <f t="shared" si="5"/>
        <v>7.8320397445418133E-2</v>
      </c>
      <c r="I48" s="72">
        <f t="shared" si="0"/>
        <v>2.884776593847416E-2</v>
      </c>
      <c r="J48" s="72">
        <f t="shared" si="6"/>
        <v>5.8284452476211092E-3</v>
      </c>
    </row>
    <row r="49" spans="1:10" s="72" customFormat="1" x14ac:dyDescent="0.35">
      <c r="A49" s="69" t="s">
        <v>172</v>
      </c>
      <c r="B49" s="70" t="s">
        <v>173</v>
      </c>
      <c r="C49" s="72">
        <v>3.48781069022415E-4</v>
      </c>
      <c r="D49" s="72">
        <f t="shared" si="1"/>
        <v>1.2836533032087473E-4</v>
      </c>
      <c r="E49" s="72">
        <f t="shared" si="2"/>
        <v>0</v>
      </c>
      <c r="F49" s="72">
        <f t="shared" si="3"/>
        <v>0</v>
      </c>
      <c r="G49" s="72">
        <f t="shared" si="4"/>
        <v>1.4082454053285485E-3</v>
      </c>
      <c r="H49" s="72">
        <f t="shared" si="5"/>
        <v>2.4539787479767626E-5</v>
      </c>
      <c r="I49" s="72">
        <f t="shared" si="0"/>
        <v>0</v>
      </c>
      <c r="J49" s="72">
        <f t="shared" si="6"/>
        <v>0</v>
      </c>
    </row>
    <row r="50" spans="1:10" s="72" customFormat="1" x14ac:dyDescent="0.35">
      <c r="A50" s="69" t="s">
        <v>174</v>
      </c>
      <c r="B50" s="70" t="s">
        <v>175</v>
      </c>
      <c r="C50" s="72">
        <v>0</v>
      </c>
      <c r="D50" s="72">
        <f t="shared" si="1"/>
        <v>0</v>
      </c>
      <c r="E50" s="72">
        <f t="shared" si="2"/>
        <v>0</v>
      </c>
      <c r="F50" s="72">
        <f t="shared" si="3"/>
        <v>0</v>
      </c>
      <c r="G50" s="72">
        <f t="shared" si="4"/>
        <v>0</v>
      </c>
      <c r="H50" s="72">
        <f t="shared" si="5"/>
        <v>0</v>
      </c>
      <c r="I50" s="72">
        <f t="shared" si="0"/>
        <v>0</v>
      </c>
      <c r="J50" s="72">
        <f t="shared" si="6"/>
        <v>0</v>
      </c>
    </row>
    <row r="51" spans="1:10" x14ac:dyDescent="0.35">
      <c r="A51" s="73"/>
      <c r="B51" s="74" t="s">
        <v>176</v>
      </c>
      <c r="C51" s="75">
        <v>100</v>
      </c>
      <c r="D51" s="72">
        <f t="shared" si="1"/>
        <v>100</v>
      </c>
      <c r="E51" s="72">
        <f t="shared" si="2"/>
        <v>100</v>
      </c>
      <c r="F51" s="72">
        <f t="shared" si="3"/>
        <v>100</v>
      </c>
      <c r="G51" s="72">
        <f t="shared" si="4"/>
        <v>100</v>
      </c>
      <c r="H51" s="72">
        <f t="shared" si="5"/>
        <v>100</v>
      </c>
      <c r="I51" s="72">
        <f t="shared" si="0"/>
        <v>100</v>
      </c>
      <c r="J51" s="72">
        <f t="shared" si="6"/>
        <v>100</v>
      </c>
    </row>
    <row r="52" spans="1:10" x14ac:dyDescent="0.35">
      <c r="J52" s="77"/>
    </row>
  </sheetData>
  <mergeCells count="1">
    <mergeCell ref="A1: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0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88" sqref="A88"/>
    </sheetView>
  </sheetViews>
  <sheetFormatPr defaultRowHeight="15" x14ac:dyDescent="0.25"/>
  <cols>
    <col min="1" max="1" width="15.28515625" bestFit="1" customWidth="1"/>
    <col min="3" max="3" width="16.5703125" bestFit="1" customWidth="1"/>
    <col min="4" max="4" width="16" bestFit="1" customWidth="1"/>
    <col min="5" max="5" width="18.5703125" bestFit="1" customWidth="1"/>
    <col min="6" max="6" width="15.5703125" bestFit="1" customWidth="1"/>
    <col min="7" max="7" width="14" bestFit="1" customWidth="1"/>
    <col min="8" max="8" width="15.5703125" bestFit="1" customWidth="1"/>
    <col min="9" max="9" width="18.5703125" bestFit="1" customWidth="1"/>
    <col min="10" max="11" width="15.5703125" bestFit="1" customWidth="1"/>
    <col min="12" max="12" width="19.28515625" bestFit="1" customWidth="1"/>
    <col min="13" max="15" width="15.5703125" bestFit="1" customWidth="1"/>
    <col min="16" max="16" width="18.140625" bestFit="1" customWidth="1"/>
    <col min="17" max="18" width="15.7109375" bestFit="1" customWidth="1"/>
    <col min="19" max="19" width="18" bestFit="1" customWidth="1"/>
    <col min="20" max="20" width="15.5703125" bestFit="1" customWidth="1"/>
    <col min="21" max="21" width="18" bestFit="1" customWidth="1"/>
    <col min="22" max="22" width="29.140625" bestFit="1" customWidth="1"/>
    <col min="23" max="23" width="18.7109375" bestFit="1" customWidth="1"/>
  </cols>
  <sheetData>
    <row r="1" spans="1:24" ht="27" x14ac:dyDescent="0.4">
      <c r="A1" s="141" t="s">
        <v>188</v>
      </c>
      <c r="B1" s="141"/>
      <c r="C1" s="141"/>
      <c r="D1" s="141"/>
      <c r="E1" s="141"/>
      <c r="F1" s="141"/>
      <c r="G1" s="141"/>
      <c r="H1" s="141"/>
      <c r="I1" s="141"/>
      <c r="J1" s="78"/>
      <c r="K1" s="78"/>
      <c r="L1" s="78"/>
      <c r="M1" s="78"/>
      <c r="N1" s="78"/>
      <c r="O1" s="78"/>
      <c r="P1" s="79"/>
      <c r="R1" s="79"/>
      <c r="S1" s="78"/>
      <c r="T1" s="78"/>
      <c r="U1" s="78"/>
      <c r="V1" s="78"/>
      <c r="W1" s="78"/>
      <c r="X1" s="78"/>
    </row>
    <row r="2" spans="1:24" ht="18" x14ac:dyDescent="0.25">
      <c r="A2" s="80"/>
      <c r="B2" s="81"/>
      <c r="C2" s="142" t="s">
        <v>189</v>
      </c>
      <c r="D2" s="143"/>
      <c r="E2" s="142" t="s">
        <v>190</v>
      </c>
      <c r="F2" s="144"/>
      <c r="G2" s="144"/>
      <c r="H2" s="143"/>
      <c r="I2" s="142" t="s">
        <v>191</v>
      </c>
      <c r="J2" s="144"/>
      <c r="K2" s="144"/>
      <c r="L2" s="144"/>
      <c r="M2" s="144"/>
      <c r="N2" s="144"/>
      <c r="O2" s="143"/>
      <c r="P2" s="142" t="s">
        <v>192</v>
      </c>
      <c r="Q2" s="144"/>
      <c r="R2" s="144"/>
      <c r="S2" s="143"/>
      <c r="T2" s="82" t="s">
        <v>193</v>
      </c>
      <c r="U2" s="83" t="s">
        <v>176</v>
      </c>
      <c r="V2" s="29"/>
      <c r="W2" s="29"/>
      <c r="X2" s="55"/>
    </row>
    <row r="3" spans="1:24" ht="18" x14ac:dyDescent="0.25">
      <c r="A3" s="80"/>
      <c r="B3" s="84"/>
      <c r="C3" s="85" t="s">
        <v>176</v>
      </c>
      <c r="D3" s="86" t="s">
        <v>194</v>
      </c>
      <c r="E3" s="85" t="s">
        <v>176</v>
      </c>
      <c r="F3" s="87" t="s">
        <v>195</v>
      </c>
      <c r="G3" s="87" t="s">
        <v>196</v>
      </c>
      <c r="H3" s="86" t="s">
        <v>88</v>
      </c>
      <c r="I3" s="85" t="s">
        <v>176</v>
      </c>
      <c r="J3" s="87" t="s">
        <v>84</v>
      </c>
      <c r="K3" s="87" t="s">
        <v>197</v>
      </c>
      <c r="L3" s="87" t="s">
        <v>63</v>
      </c>
      <c r="M3" s="87" t="s">
        <v>198</v>
      </c>
      <c r="N3" s="87" t="s">
        <v>65</v>
      </c>
      <c r="O3" s="86" t="s">
        <v>61</v>
      </c>
      <c r="P3" s="85" t="s">
        <v>176</v>
      </c>
      <c r="Q3" s="87" t="s">
        <v>71</v>
      </c>
      <c r="R3" s="87" t="s">
        <v>57</v>
      </c>
      <c r="S3" s="88" t="s">
        <v>75</v>
      </c>
      <c r="T3" s="89"/>
      <c r="U3" s="90"/>
      <c r="V3" s="55"/>
      <c r="W3" s="55"/>
      <c r="X3" s="91"/>
    </row>
    <row r="4" spans="1:24" ht="18" x14ac:dyDescent="0.25">
      <c r="A4" s="92">
        <v>2013</v>
      </c>
      <c r="B4" s="84" t="s">
        <v>103</v>
      </c>
      <c r="C4" s="84">
        <v>673255.80870599998</v>
      </c>
      <c r="D4" s="84">
        <v>121780.95817499999</v>
      </c>
      <c r="E4" s="84">
        <v>913465.05294799991</v>
      </c>
      <c r="F4" s="84">
        <v>612661.14723400003</v>
      </c>
      <c r="G4" s="84">
        <v>44061.337742999996</v>
      </c>
      <c r="H4" s="84">
        <v>199916.27109200004</v>
      </c>
      <c r="I4" s="84">
        <v>2376232.1491289996</v>
      </c>
      <c r="J4" s="84">
        <v>233953.260935</v>
      </c>
      <c r="K4" s="84">
        <v>367066.36217199994</v>
      </c>
      <c r="L4" s="84">
        <v>377851.53768000001</v>
      </c>
      <c r="M4" s="84">
        <v>112252.09593000001</v>
      </c>
      <c r="N4" s="84">
        <v>184877.98236700002</v>
      </c>
      <c r="O4" s="84">
        <v>146135.83978200002</v>
      </c>
      <c r="P4" s="84">
        <v>2617973.9536649999</v>
      </c>
      <c r="Q4" s="84">
        <v>92245.05527099999</v>
      </c>
      <c r="R4" s="84">
        <v>0</v>
      </c>
      <c r="S4" s="84">
        <v>1475928.2584249999</v>
      </c>
      <c r="T4" s="84">
        <v>434887.74774700002</v>
      </c>
      <c r="U4" s="84">
        <v>7015814.7121949997</v>
      </c>
      <c r="W4" s="84"/>
      <c r="X4" s="84"/>
    </row>
    <row r="5" spans="1:24" ht="18" x14ac:dyDescent="0.25">
      <c r="A5" s="92">
        <v>2014</v>
      </c>
      <c r="B5" s="84" t="s">
        <v>103</v>
      </c>
      <c r="C5" s="84">
        <v>522036.29532297002</v>
      </c>
      <c r="D5" s="84">
        <v>46077.03895799999</v>
      </c>
      <c r="E5" s="84">
        <v>1049436.807934053</v>
      </c>
      <c r="F5" s="84">
        <v>750880.80010440294</v>
      </c>
      <c r="G5" s="84">
        <v>57639.587633999996</v>
      </c>
      <c r="H5" s="84">
        <v>187676.68516600001</v>
      </c>
      <c r="I5" s="84">
        <v>2693980.4202988809</v>
      </c>
      <c r="J5" s="84">
        <v>282502.50732999999</v>
      </c>
      <c r="K5" s="84">
        <v>289289.78610854503</v>
      </c>
      <c r="L5" s="84">
        <v>450431.08426855702</v>
      </c>
      <c r="M5" s="84">
        <v>163011.58962899999</v>
      </c>
      <c r="N5" s="84">
        <v>184907.142148354</v>
      </c>
      <c r="O5" s="84">
        <v>122093.34333720199</v>
      </c>
      <c r="P5" s="84">
        <v>3022644.996259247</v>
      </c>
      <c r="Q5" s="84">
        <v>126580.875879</v>
      </c>
      <c r="R5" s="84">
        <v>0</v>
      </c>
      <c r="S5" s="84">
        <v>1616790.8593639999</v>
      </c>
      <c r="T5" s="84">
        <v>86272.027327000003</v>
      </c>
      <c r="U5" s="84">
        <v>7374370.5471421592</v>
      </c>
      <c r="V5" s="84"/>
      <c r="W5" s="84"/>
      <c r="X5" s="84"/>
    </row>
    <row r="6" spans="1:24" ht="18" x14ac:dyDescent="0.25">
      <c r="A6" s="92">
        <v>2015</v>
      </c>
      <c r="B6" s="84" t="s">
        <v>103</v>
      </c>
      <c r="C6" s="84">
        <v>420379.03754980006</v>
      </c>
      <c r="D6" s="84">
        <v>213768.91769580002</v>
      </c>
      <c r="E6" s="84">
        <v>871275.50928570004</v>
      </c>
      <c r="F6" s="84">
        <v>581996.21566670004</v>
      </c>
      <c r="G6" s="84">
        <v>49725.559338999992</v>
      </c>
      <c r="H6" s="84">
        <v>171462.10288799999</v>
      </c>
      <c r="I6" s="84">
        <v>2501649.3912784499</v>
      </c>
      <c r="J6" s="84">
        <v>210360.60821600002</v>
      </c>
      <c r="K6" s="84">
        <v>283759.16723490006</v>
      </c>
      <c r="L6" s="84">
        <v>415404.76441960002</v>
      </c>
      <c r="M6" s="84">
        <v>157457.31325129999</v>
      </c>
      <c r="N6" s="84">
        <v>157187.85017739999</v>
      </c>
      <c r="O6" s="84">
        <v>140074.168454</v>
      </c>
      <c r="P6" s="84">
        <v>2833528.6742150998</v>
      </c>
      <c r="Q6" s="84">
        <v>89740.093090999988</v>
      </c>
      <c r="R6" s="84">
        <v>408572.15623199998</v>
      </c>
      <c r="S6" s="84">
        <v>1567686.0562529999</v>
      </c>
      <c r="T6" s="84">
        <v>71133.324035999991</v>
      </c>
      <c r="U6" s="84">
        <v>6697965.9363650503</v>
      </c>
      <c r="V6" s="84"/>
      <c r="W6" s="84"/>
      <c r="X6" s="84"/>
    </row>
    <row r="7" spans="1:24" ht="18" x14ac:dyDescent="0.25">
      <c r="A7" s="92">
        <v>2016</v>
      </c>
      <c r="B7" s="84" t="s">
        <v>103</v>
      </c>
      <c r="C7" s="84">
        <v>363848.95231422497</v>
      </c>
      <c r="D7" s="84">
        <v>101867.176216778</v>
      </c>
      <c r="E7" s="84">
        <v>1076567.938209296</v>
      </c>
      <c r="F7" s="84">
        <v>706158.18009025895</v>
      </c>
      <c r="G7" s="84">
        <v>69307.024103254997</v>
      </c>
      <c r="H7" s="84">
        <v>255929.572987552</v>
      </c>
      <c r="I7" s="84">
        <v>4116662.7401495297</v>
      </c>
      <c r="J7" s="84">
        <v>272097.96722434601</v>
      </c>
      <c r="K7" s="84">
        <v>362873.86657060497</v>
      </c>
      <c r="L7" s="84">
        <v>1027823.639825125</v>
      </c>
      <c r="M7" s="84">
        <v>126529.44767145101</v>
      </c>
      <c r="N7" s="84">
        <v>339771.719398933</v>
      </c>
      <c r="O7" s="84">
        <v>148846.80552582801</v>
      </c>
      <c r="P7" s="84">
        <v>3157275.335301063</v>
      </c>
      <c r="Q7" s="84">
        <v>134382.84393416002</v>
      </c>
      <c r="R7" s="84">
        <v>450833.79251339706</v>
      </c>
      <c r="S7" s="84">
        <v>1734462.2735395168</v>
      </c>
      <c r="T7" s="84">
        <v>103202.75803362</v>
      </c>
      <c r="U7" s="84">
        <v>8817557.724007735</v>
      </c>
      <c r="V7" s="84"/>
      <c r="W7" s="84"/>
      <c r="X7" s="84"/>
    </row>
    <row r="8" spans="1:24" ht="18" x14ac:dyDescent="0.25">
      <c r="A8" s="92">
        <v>2017</v>
      </c>
      <c r="B8" s="84" t="s">
        <v>108</v>
      </c>
      <c r="C8" s="84">
        <f>C25</f>
        <v>71614.683019378994</v>
      </c>
      <c r="D8" s="84">
        <f t="shared" ref="D8:U8" si="0">D25</f>
        <v>12562.000563</v>
      </c>
      <c r="E8" s="84">
        <f t="shared" si="0"/>
        <v>278239.39048997703</v>
      </c>
      <c r="F8" s="84">
        <f t="shared" si="0"/>
        <v>184454.614016957</v>
      </c>
      <c r="G8" s="84">
        <f t="shared" si="0"/>
        <v>18216.13661442</v>
      </c>
      <c r="H8" s="84">
        <f t="shared" si="0"/>
        <v>54212.505305999999</v>
      </c>
      <c r="I8" s="84">
        <f t="shared" si="0"/>
        <v>1222490.3509410259</v>
      </c>
      <c r="J8" s="84">
        <f t="shared" si="0"/>
        <v>94418.131012971004</v>
      </c>
      <c r="K8" s="84">
        <f t="shared" si="0"/>
        <v>95463.359979127999</v>
      </c>
      <c r="L8" s="84">
        <f t="shared" si="0"/>
        <v>246917.404551624</v>
      </c>
      <c r="M8" s="84">
        <f t="shared" si="0"/>
        <v>45982.030876995996</v>
      </c>
      <c r="N8" s="84">
        <f t="shared" si="0"/>
        <v>95850.237494637011</v>
      </c>
      <c r="O8" s="84">
        <f t="shared" si="0"/>
        <v>38747.126240040001</v>
      </c>
      <c r="P8" s="84">
        <f t="shared" si="0"/>
        <v>687078.05885246606</v>
      </c>
      <c r="Q8" s="84">
        <f t="shared" si="0"/>
        <v>28960.930992504</v>
      </c>
      <c r="R8" s="84">
        <f t="shared" si="0"/>
        <v>103561.209026564</v>
      </c>
      <c r="S8" s="84">
        <f t="shared" si="0"/>
        <v>383914.95222221501</v>
      </c>
      <c r="T8" s="84">
        <f t="shared" si="0"/>
        <v>27085.893678839999</v>
      </c>
      <c r="U8" s="84">
        <f t="shared" si="0"/>
        <v>2286508.3769816877</v>
      </c>
      <c r="V8" s="84"/>
      <c r="W8" s="84"/>
      <c r="X8" s="84"/>
    </row>
    <row r="9" spans="1:24" ht="18" x14ac:dyDescent="0.25">
      <c r="A9" s="92">
        <v>2013</v>
      </c>
      <c r="B9" s="84" t="s">
        <v>109</v>
      </c>
      <c r="C9" s="84">
        <v>58712.547407999999</v>
      </c>
      <c r="D9" s="84">
        <v>5340.6893380000001</v>
      </c>
      <c r="E9" s="84">
        <v>127652.131891</v>
      </c>
      <c r="F9" s="84">
        <v>84279.822835999992</v>
      </c>
      <c r="G9" s="84">
        <v>6170.8973410000008</v>
      </c>
      <c r="H9" s="84">
        <v>27679.12501</v>
      </c>
      <c r="I9" s="84">
        <v>542356.99122199998</v>
      </c>
      <c r="J9" s="84">
        <v>46633.366301000002</v>
      </c>
      <c r="K9" s="84">
        <v>98867.527514999994</v>
      </c>
      <c r="L9" s="84">
        <v>80943.517086999986</v>
      </c>
      <c r="M9" s="84">
        <v>23152.083621000002</v>
      </c>
      <c r="N9" s="84">
        <v>55476.090429000003</v>
      </c>
      <c r="O9" s="84">
        <v>18482.545294</v>
      </c>
      <c r="P9" s="84">
        <v>519391.19070699997</v>
      </c>
      <c r="Q9" s="84">
        <v>17004.177982000001</v>
      </c>
      <c r="R9" s="84">
        <v>0</v>
      </c>
      <c r="S9" s="84">
        <v>335773.83171</v>
      </c>
      <c r="T9" s="84">
        <v>398631.20406800002</v>
      </c>
      <c r="U9" s="84">
        <v>1646744.0652959999</v>
      </c>
      <c r="W9" s="84"/>
      <c r="X9" s="84"/>
    </row>
    <row r="10" spans="1:24" ht="18" x14ac:dyDescent="0.25">
      <c r="A10" s="92"/>
      <c r="B10" s="84" t="s">
        <v>110</v>
      </c>
      <c r="C10" s="84">
        <v>119422.18070600001</v>
      </c>
      <c r="D10" s="84">
        <v>59724.768721</v>
      </c>
      <c r="E10" s="84">
        <v>211542.18093900001</v>
      </c>
      <c r="F10" s="84">
        <v>154660.087421</v>
      </c>
      <c r="G10" s="84">
        <v>8306.3098260000006</v>
      </c>
      <c r="H10" s="84">
        <v>31008.349905999999</v>
      </c>
      <c r="I10" s="84">
        <v>584631.24960600003</v>
      </c>
      <c r="J10" s="84">
        <v>56445.176675000002</v>
      </c>
      <c r="K10" s="84">
        <v>89199.204903999998</v>
      </c>
      <c r="L10" s="84">
        <v>100213.782653</v>
      </c>
      <c r="M10" s="84">
        <v>31970.022613000001</v>
      </c>
      <c r="N10" s="84">
        <v>35002.573152999998</v>
      </c>
      <c r="O10" s="84">
        <v>53560.839574999998</v>
      </c>
      <c r="P10" s="84">
        <v>672842.514723</v>
      </c>
      <c r="Q10" s="84">
        <v>16309.501375</v>
      </c>
      <c r="R10" s="84">
        <v>0</v>
      </c>
      <c r="S10" s="84">
        <v>387707.39332599996</v>
      </c>
      <c r="T10" s="84">
        <v>9799.7932989999535</v>
      </c>
      <c r="U10" s="84">
        <v>1598237.9192730002</v>
      </c>
      <c r="W10" s="84"/>
      <c r="X10" s="84"/>
    </row>
    <row r="11" spans="1:24" ht="18" x14ac:dyDescent="0.25">
      <c r="A11" s="92"/>
      <c r="B11" s="84" t="s">
        <v>111</v>
      </c>
      <c r="C11" s="84">
        <v>392286.76865500002</v>
      </c>
      <c r="D11" s="84">
        <v>8709.4205189999993</v>
      </c>
      <c r="E11" s="84">
        <v>306982.67111900001</v>
      </c>
      <c r="F11" s="84">
        <v>188649.23362700001</v>
      </c>
      <c r="G11" s="84">
        <v>15675.056275999999</v>
      </c>
      <c r="H11" s="84">
        <v>91125.677790000002</v>
      </c>
      <c r="I11" s="84">
        <v>694644.62832599995</v>
      </c>
      <c r="J11" s="84">
        <v>70266.175682000001</v>
      </c>
      <c r="K11" s="84">
        <v>120827.769845</v>
      </c>
      <c r="L11" s="84">
        <v>100976.24462899999</v>
      </c>
      <c r="M11" s="84">
        <v>27376.095959999999</v>
      </c>
      <c r="N11" s="84">
        <v>39858.896659999999</v>
      </c>
      <c r="O11" s="84">
        <v>54163.305283000002</v>
      </c>
      <c r="P11" s="84">
        <v>678823.65512300003</v>
      </c>
      <c r="Q11" s="84">
        <v>31072.133269000002</v>
      </c>
      <c r="R11" s="84">
        <v>0</v>
      </c>
      <c r="S11" s="84">
        <v>378325.13860900002</v>
      </c>
      <c r="T11" s="84">
        <v>12031.860524000018</v>
      </c>
      <c r="U11" s="84">
        <v>2084769.583747</v>
      </c>
      <c r="W11" s="84"/>
      <c r="X11" s="84"/>
    </row>
    <row r="12" spans="1:24" ht="18" x14ac:dyDescent="0.25">
      <c r="A12" s="92"/>
      <c r="B12" s="84" t="s">
        <v>112</v>
      </c>
      <c r="C12" s="84">
        <v>102834.31193699999</v>
      </c>
      <c r="D12" s="84">
        <v>48006.079596999996</v>
      </c>
      <c r="E12" s="84">
        <v>267288.06899900001</v>
      </c>
      <c r="F12" s="84">
        <v>185072.00335000001</v>
      </c>
      <c r="G12" s="84">
        <v>13909.0743</v>
      </c>
      <c r="H12" s="84">
        <v>50103.118386000002</v>
      </c>
      <c r="I12" s="84">
        <v>554599.27997499995</v>
      </c>
      <c r="J12" s="84">
        <v>60608.542277</v>
      </c>
      <c r="K12" s="84">
        <v>58171.859907999999</v>
      </c>
      <c r="L12" s="84">
        <v>95717.993310999998</v>
      </c>
      <c r="M12" s="84">
        <v>29753.893735999998</v>
      </c>
      <c r="N12" s="84">
        <v>54540.422124999997</v>
      </c>
      <c r="O12" s="84">
        <v>19929.14963</v>
      </c>
      <c r="P12" s="84">
        <v>746916.59311200003</v>
      </c>
      <c r="Q12" s="84">
        <v>27859.242644999998</v>
      </c>
      <c r="R12" s="84">
        <v>0</v>
      </c>
      <c r="S12" s="84">
        <v>374121.89478000003</v>
      </c>
      <c r="T12" s="84">
        <v>14424.889855999998</v>
      </c>
      <c r="U12" s="84">
        <v>1686063.1438789996</v>
      </c>
      <c r="W12" s="84"/>
      <c r="X12" s="84"/>
    </row>
    <row r="13" spans="1:24" ht="18" x14ac:dyDescent="0.25">
      <c r="A13" s="92">
        <v>2014</v>
      </c>
      <c r="B13" s="84" t="s">
        <v>109</v>
      </c>
      <c r="C13" s="84">
        <v>65098.738145630006</v>
      </c>
      <c r="D13" s="84">
        <v>8438.8287879999989</v>
      </c>
      <c r="E13" s="84">
        <v>227634.21448930999</v>
      </c>
      <c r="F13" s="84">
        <v>164743.00468531001</v>
      </c>
      <c r="G13" s="84">
        <v>11289.708936999999</v>
      </c>
      <c r="H13" s="84">
        <v>42107.973072000001</v>
      </c>
      <c r="I13" s="84">
        <v>563086.92239682004</v>
      </c>
      <c r="J13" s="84">
        <v>64501.508113000004</v>
      </c>
      <c r="K13" s="84">
        <v>70070.481998510004</v>
      </c>
      <c r="L13" s="84">
        <v>76363.941258609993</v>
      </c>
      <c r="M13" s="84">
        <v>34113.095318</v>
      </c>
      <c r="N13" s="84">
        <v>36427.601710810006</v>
      </c>
      <c r="O13" s="84">
        <v>26857.9251917</v>
      </c>
      <c r="P13" s="84">
        <v>670362.72059781</v>
      </c>
      <c r="Q13" s="84">
        <v>24019.612323000001</v>
      </c>
      <c r="R13" s="84">
        <v>0</v>
      </c>
      <c r="S13" s="84">
        <v>368108.35226900002</v>
      </c>
      <c r="T13" s="84">
        <v>19261.969438</v>
      </c>
      <c r="U13" s="84">
        <v>1545444.5650675702</v>
      </c>
      <c r="V13" s="84"/>
      <c r="W13" s="84"/>
      <c r="X13" s="84"/>
    </row>
    <row r="14" spans="1:24" ht="18" x14ac:dyDescent="0.25">
      <c r="A14" s="92"/>
      <c r="B14" s="84" t="s">
        <v>110</v>
      </c>
      <c r="C14" s="84">
        <v>78111.135777000003</v>
      </c>
      <c r="D14" s="84">
        <v>12246.374823</v>
      </c>
      <c r="E14" s="84">
        <v>316136.27693124302</v>
      </c>
      <c r="F14" s="84">
        <v>235611.539298583</v>
      </c>
      <c r="G14" s="84">
        <v>13955.380693999999</v>
      </c>
      <c r="H14" s="84">
        <v>38381.515308000002</v>
      </c>
      <c r="I14" s="84">
        <v>758054.485292061</v>
      </c>
      <c r="J14" s="84">
        <v>76821.796174999996</v>
      </c>
      <c r="K14" s="84">
        <v>77489.478764034997</v>
      </c>
      <c r="L14" s="84">
        <v>138687.378787597</v>
      </c>
      <c r="M14" s="84">
        <v>30623.749109</v>
      </c>
      <c r="N14" s="84">
        <v>63692.380907113999</v>
      </c>
      <c r="O14" s="84">
        <v>39007.000076101998</v>
      </c>
      <c r="P14" s="84">
        <v>796061.94033543707</v>
      </c>
      <c r="Q14" s="84">
        <v>26750.747499999998</v>
      </c>
      <c r="R14" s="84">
        <v>0</v>
      </c>
      <c r="S14" s="84">
        <v>426075.51689999999</v>
      </c>
      <c r="T14" s="84">
        <v>28873.969818999998</v>
      </c>
      <c r="U14" s="84">
        <v>1977237.8081547492</v>
      </c>
      <c r="V14" s="84"/>
      <c r="W14" s="84"/>
      <c r="X14" s="84"/>
    </row>
    <row r="15" spans="1:24" ht="18" x14ac:dyDescent="0.25">
      <c r="A15" s="92"/>
      <c r="B15" s="84" t="s">
        <v>111</v>
      </c>
      <c r="C15" s="84">
        <v>317460.44914534001</v>
      </c>
      <c r="D15" s="84">
        <v>15223.612288</v>
      </c>
      <c r="E15" s="84">
        <v>248766.19292</v>
      </c>
      <c r="F15" s="84">
        <v>183259.24524401</v>
      </c>
      <c r="G15" s="84">
        <v>11312.384967999998</v>
      </c>
      <c r="H15" s="84">
        <v>54102.761890000009</v>
      </c>
      <c r="I15" s="84">
        <v>474876.71496999997</v>
      </c>
      <c r="J15" s="84">
        <v>65251.687952</v>
      </c>
      <c r="K15" s="84">
        <v>73763.699160999997</v>
      </c>
      <c r="L15" s="84">
        <v>94134.103497350006</v>
      </c>
      <c r="M15" s="84">
        <v>33432.796784999999</v>
      </c>
      <c r="N15" s="84">
        <v>38164.451003430004</v>
      </c>
      <c r="O15" s="84">
        <v>33483.527475399998</v>
      </c>
      <c r="P15" s="84">
        <v>761568.15689500002</v>
      </c>
      <c r="Q15" s="84">
        <v>31233.201949999999</v>
      </c>
      <c r="R15" s="84">
        <v>0</v>
      </c>
      <c r="S15" s="84">
        <v>429084.98674099997</v>
      </c>
      <c r="T15" s="84">
        <v>17984.427390000001</v>
      </c>
      <c r="U15" s="84">
        <v>1820655.9413203401</v>
      </c>
      <c r="V15" s="84"/>
      <c r="W15" s="84"/>
      <c r="X15" s="84"/>
    </row>
    <row r="16" spans="1:24" ht="18" x14ac:dyDescent="0.25">
      <c r="A16" s="92"/>
      <c r="B16" s="84" t="s">
        <v>112</v>
      </c>
      <c r="C16" s="84">
        <v>61365.972255000001</v>
      </c>
      <c r="D16" s="84">
        <v>10168.223059</v>
      </c>
      <c r="E16" s="84">
        <v>256900.12359349997</v>
      </c>
      <c r="F16" s="84">
        <v>167267.01087649999</v>
      </c>
      <c r="G16" s="84">
        <v>21082.113034999998</v>
      </c>
      <c r="H16" s="84">
        <v>53084.434895999999</v>
      </c>
      <c r="I16" s="84">
        <v>897962.29764</v>
      </c>
      <c r="J16" s="84">
        <v>75927.515090000001</v>
      </c>
      <c r="K16" s="84">
        <v>67966.126185000001</v>
      </c>
      <c r="L16" s="84">
        <v>141245.66072500002</v>
      </c>
      <c r="M16" s="84">
        <v>64841.948417</v>
      </c>
      <c r="N16" s="84">
        <v>46622.708527000003</v>
      </c>
      <c r="O16" s="84">
        <v>22744.890594</v>
      </c>
      <c r="P16" s="84">
        <v>794652.17843099986</v>
      </c>
      <c r="Q16" s="84">
        <v>44577.314105999998</v>
      </c>
      <c r="R16" s="84">
        <v>0</v>
      </c>
      <c r="S16" s="84">
        <v>393522.00345399999</v>
      </c>
      <c r="T16" s="84">
        <v>20151.660680000001</v>
      </c>
      <c r="U16" s="84">
        <v>2031032.2325994996</v>
      </c>
      <c r="V16" s="84"/>
      <c r="W16" s="84"/>
      <c r="X16" s="84"/>
    </row>
    <row r="17" spans="1:24" ht="18" x14ac:dyDescent="0.25">
      <c r="A17" s="92">
        <v>2015</v>
      </c>
      <c r="B17" s="84" t="s">
        <v>109</v>
      </c>
      <c r="C17" s="84">
        <v>108370.85786800001</v>
      </c>
      <c r="D17" s="84">
        <v>55745.990049</v>
      </c>
      <c r="E17" s="84">
        <v>206115.89582400001</v>
      </c>
      <c r="F17" s="84">
        <v>136808.55417999998</v>
      </c>
      <c r="G17" s="84">
        <v>11859.295731</v>
      </c>
      <c r="H17" s="84">
        <v>42522.837949000001</v>
      </c>
      <c r="I17" s="84">
        <v>662831.90920400003</v>
      </c>
      <c r="J17" s="84">
        <v>54664.806325999998</v>
      </c>
      <c r="K17" s="84">
        <v>75248.386345999999</v>
      </c>
      <c r="L17" s="84">
        <v>124056.66013</v>
      </c>
      <c r="M17" s="84">
        <v>69076.015459999995</v>
      </c>
      <c r="N17" s="84">
        <v>37941.694468000002</v>
      </c>
      <c r="O17" s="84">
        <v>41314.706663000004</v>
      </c>
      <c r="P17" s="84">
        <v>729286.26851199998</v>
      </c>
      <c r="Q17" s="84">
        <v>28883.469580999998</v>
      </c>
      <c r="R17" s="84">
        <v>96605.336360000001</v>
      </c>
      <c r="S17" s="84">
        <v>387508.21397699998</v>
      </c>
      <c r="T17" s="84">
        <v>21072.769316000002</v>
      </c>
      <c r="U17" s="84">
        <v>1727677.7007240001</v>
      </c>
      <c r="V17" s="84"/>
      <c r="W17" s="84"/>
      <c r="X17" s="84"/>
    </row>
    <row r="18" spans="1:24" ht="18" x14ac:dyDescent="0.25">
      <c r="A18" s="92"/>
      <c r="B18" s="84" t="s">
        <v>110</v>
      </c>
      <c r="C18" s="84">
        <v>107190.940447</v>
      </c>
      <c r="D18" s="84">
        <v>45906.695533999999</v>
      </c>
      <c r="E18" s="84">
        <v>212726.38853300002</v>
      </c>
      <c r="F18" s="84">
        <v>146967.59218400001</v>
      </c>
      <c r="G18" s="84">
        <v>12470.211483999999</v>
      </c>
      <c r="H18" s="84">
        <v>40519.520676</v>
      </c>
      <c r="I18" s="84">
        <v>704600.30898690003</v>
      </c>
      <c r="J18" s="84">
        <v>52386.022729000004</v>
      </c>
      <c r="K18" s="84">
        <v>78264.028535999998</v>
      </c>
      <c r="L18" s="84">
        <v>109390.459178</v>
      </c>
      <c r="M18" s="84">
        <v>31102.64601</v>
      </c>
      <c r="N18" s="84">
        <v>41104.536070000002</v>
      </c>
      <c r="O18" s="84">
        <v>62980.756030999997</v>
      </c>
      <c r="P18" s="84">
        <v>663874.03383299999</v>
      </c>
      <c r="Q18" s="84">
        <v>18736.990524000001</v>
      </c>
      <c r="R18" s="84">
        <v>115246.4559</v>
      </c>
      <c r="S18" s="84">
        <v>336241.164995</v>
      </c>
      <c r="T18" s="84">
        <v>17284.147867</v>
      </c>
      <c r="U18" s="84">
        <v>1705675.8196669</v>
      </c>
      <c r="V18" s="84"/>
      <c r="W18" s="84"/>
    </row>
    <row r="19" spans="1:24" ht="18" x14ac:dyDescent="0.25">
      <c r="A19" s="92"/>
      <c r="B19" s="84" t="s">
        <v>111</v>
      </c>
      <c r="C19" s="84">
        <v>65413.479196</v>
      </c>
      <c r="D19" s="84">
        <v>16308.313221</v>
      </c>
      <c r="E19" s="84">
        <v>241306.42413599999</v>
      </c>
      <c r="F19" s="84">
        <v>160603.19797000001</v>
      </c>
      <c r="G19" s="84">
        <v>11958.55357</v>
      </c>
      <c r="H19" s="84">
        <v>39514.429396</v>
      </c>
      <c r="I19" s="84">
        <v>596433.58937499998</v>
      </c>
      <c r="J19" s="84">
        <v>55043.285103000002</v>
      </c>
      <c r="K19" s="84">
        <v>54230.991601000002</v>
      </c>
      <c r="L19" s="84">
        <v>101819.96468999999</v>
      </c>
      <c r="M19" s="84">
        <v>27293.618093000001</v>
      </c>
      <c r="N19" s="84">
        <v>30547.14057</v>
      </c>
      <c r="O19" s="84">
        <v>15692.387048000001</v>
      </c>
      <c r="P19" s="84">
        <v>764493.55645700009</v>
      </c>
      <c r="Q19" s="84">
        <v>16565.892141</v>
      </c>
      <c r="R19" s="84">
        <v>97415.808137999993</v>
      </c>
      <c r="S19" s="84">
        <v>459398.19755699998</v>
      </c>
      <c r="T19" s="84">
        <v>20579.865819999999</v>
      </c>
      <c r="U19" s="84">
        <v>1688226.9149839999</v>
      </c>
      <c r="V19" s="84"/>
      <c r="W19" s="84"/>
    </row>
    <row r="20" spans="1:24" ht="18" x14ac:dyDescent="0.25">
      <c r="A20" s="92"/>
      <c r="B20" s="84" t="s">
        <v>112</v>
      </c>
      <c r="C20" s="84">
        <v>139403.76003880001</v>
      </c>
      <c r="D20" s="84">
        <v>95807.918891800015</v>
      </c>
      <c r="E20" s="84">
        <v>211126.80079269997</v>
      </c>
      <c r="F20" s="84">
        <v>137616.87133270002</v>
      </c>
      <c r="G20" s="84">
        <v>13437.498553999998</v>
      </c>
      <c r="H20" s="84">
        <v>48905.314867000001</v>
      </c>
      <c r="I20" s="84">
        <v>537783.58371255</v>
      </c>
      <c r="J20" s="84">
        <v>48266.494057999997</v>
      </c>
      <c r="K20" s="84">
        <v>76015.760751900001</v>
      </c>
      <c r="L20" s="84">
        <v>80137.680421600002</v>
      </c>
      <c r="M20" s="84">
        <v>29985.033688299998</v>
      </c>
      <c r="N20" s="84">
        <v>47594.479069399997</v>
      </c>
      <c r="O20" s="84">
        <v>20086.318712</v>
      </c>
      <c r="P20" s="84">
        <v>675874.81541309995</v>
      </c>
      <c r="Q20" s="84">
        <v>25553.740845</v>
      </c>
      <c r="R20" s="84">
        <v>99304.555833999999</v>
      </c>
      <c r="S20" s="84">
        <v>384538.47972400003</v>
      </c>
      <c r="T20" s="84">
        <v>12196.541033</v>
      </c>
      <c r="U20" s="84">
        <v>1576385.50099015</v>
      </c>
      <c r="V20" s="84"/>
      <c r="W20" s="84"/>
    </row>
    <row r="21" spans="1:24" ht="18" x14ac:dyDescent="0.25">
      <c r="A21" s="92">
        <v>2016</v>
      </c>
      <c r="B21" s="84" t="s">
        <v>109</v>
      </c>
      <c r="C21" s="84">
        <v>101086.943881218</v>
      </c>
      <c r="D21" s="84">
        <v>54447.183130155994</v>
      </c>
      <c r="E21" s="84">
        <v>213783.95064964599</v>
      </c>
      <c r="F21" s="84">
        <v>135969.59281071497</v>
      </c>
      <c r="G21" s="84">
        <v>14516.14812306</v>
      </c>
      <c r="H21" s="84">
        <v>52117.7664382</v>
      </c>
      <c r="I21" s="84">
        <v>707906.32702987501</v>
      </c>
      <c r="J21" s="84">
        <v>45367.988627019004</v>
      </c>
      <c r="K21" s="84">
        <v>75264.861338919989</v>
      </c>
      <c r="L21" s="84">
        <v>108997.66256727499</v>
      </c>
      <c r="M21" s="84">
        <v>31441.474335329003</v>
      </c>
      <c r="N21" s="84">
        <v>82918.854390572</v>
      </c>
      <c r="O21" s="84">
        <v>29647.088477259997</v>
      </c>
      <c r="P21" s="84">
        <v>644134.88474036206</v>
      </c>
      <c r="Q21" s="84">
        <v>16903.075678590001</v>
      </c>
      <c r="R21" s="84">
        <v>90525.016750665003</v>
      </c>
      <c r="S21" s="84">
        <v>355167.50059228495</v>
      </c>
      <c r="T21" s="84">
        <v>24289.290922040003</v>
      </c>
      <c r="U21" s="84">
        <v>1691201.397223141</v>
      </c>
      <c r="V21" s="84"/>
      <c r="W21" s="84"/>
    </row>
    <row r="22" spans="1:24" ht="18" x14ac:dyDescent="0.25">
      <c r="A22" s="92"/>
      <c r="B22" s="84" t="s">
        <v>110</v>
      </c>
      <c r="C22" s="84">
        <v>92264.096173215003</v>
      </c>
      <c r="D22" s="84">
        <v>23824.051629922</v>
      </c>
      <c r="E22" s="84">
        <v>255451.04924118298</v>
      </c>
      <c r="F22" s="84">
        <v>199063.30271240699</v>
      </c>
      <c r="G22" s="84">
        <v>16443.373461895</v>
      </c>
      <c r="H22" s="84">
        <v>35326.751583051999</v>
      </c>
      <c r="I22" s="84">
        <v>1089380.761769203</v>
      </c>
      <c r="J22" s="84">
        <v>73612.085780274996</v>
      </c>
      <c r="K22" s="84">
        <v>123026.028033236</v>
      </c>
      <c r="L22" s="84">
        <v>383410.42072500999</v>
      </c>
      <c r="M22" s="84">
        <v>27596.447089223999</v>
      </c>
      <c r="N22" s="84">
        <v>90469.035423934998</v>
      </c>
      <c r="O22" s="84">
        <v>40962.437434059997</v>
      </c>
      <c r="P22" s="84">
        <v>895430.91934637912</v>
      </c>
      <c r="Q22" s="84">
        <v>60652.220891130004</v>
      </c>
      <c r="R22" s="84">
        <v>125127.68739918401</v>
      </c>
      <c r="S22" s="84">
        <v>496514.20496218401</v>
      </c>
      <c r="T22" s="84">
        <v>27637.06208974</v>
      </c>
      <c r="U22" s="84">
        <v>2360163.88861972</v>
      </c>
      <c r="V22" s="84"/>
      <c r="W22" s="84"/>
    </row>
    <row r="23" spans="1:24" ht="18" x14ac:dyDescent="0.25">
      <c r="A23" s="92"/>
      <c r="B23" s="84" t="s">
        <v>111</v>
      </c>
      <c r="C23" s="84">
        <v>87847.572102323989</v>
      </c>
      <c r="D23" s="84">
        <v>8518.7043870000016</v>
      </c>
      <c r="E23" s="84">
        <v>294530.52858931798</v>
      </c>
      <c r="F23" s="84">
        <v>165476.75480428801</v>
      </c>
      <c r="G23" s="84">
        <v>20098.227655999999</v>
      </c>
      <c r="H23" s="84">
        <v>90460.100470300007</v>
      </c>
      <c r="I23" s="84">
        <v>1191490.316054645</v>
      </c>
      <c r="J23" s="84">
        <v>74483.517495264008</v>
      </c>
      <c r="K23" s="84">
        <v>62935.611538942001</v>
      </c>
      <c r="L23" s="84">
        <v>305381.65136435698</v>
      </c>
      <c r="M23" s="84">
        <v>36798.057610520002</v>
      </c>
      <c r="N23" s="84">
        <v>91292.636847471993</v>
      </c>
      <c r="O23" s="84">
        <v>45559.389139108003</v>
      </c>
      <c r="P23" s="84">
        <v>855776.27054093301</v>
      </c>
      <c r="Q23" s="84">
        <v>25970.048761589998</v>
      </c>
      <c r="R23" s="84">
        <v>121290.10039606001</v>
      </c>
      <c r="S23" s="84">
        <v>478650.35748571402</v>
      </c>
      <c r="T23" s="84">
        <v>28911.269731370001</v>
      </c>
      <c r="U23" s="84">
        <v>2458555.9570185901</v>
      </c>
      <c r="V23" s="84"/>
      <c r="W23" s="84"/>
    </row>
    <row r="24" spans="1:24" ht="18" x14ac:dyDescent="0.25">
      <c r="A24" s="92"/>
      <c r="B24" s="84" t="s">
        <v>112</v>
      </c>
      <c r="C24" s="84">
        <v>82650.340157468003</v>
      </c>
      <c r="D24" s="84">
        <v>15077.237069700001</v>
      </c>
      <c r="E24" s="84">
        <v>312802.40972914896</v>
      </c>
      <c r="F24" s="84">
        <v>205648.52976284898</v>
      </c>
      <c r="G24" s="84">
        <v>18249.274862299997</v>
      </c>
      <c r="H24" s="84">
        <v>78024.954495999991</v>
      </c>
      <c r="I24" s="84">
        <v>1127885.3352958069</v>
      </c>
      <c r="J24" s="84">
        <v>78634.375321788</v>
      </c>
      <c r="K24" s="84">
        <v>101647.36565950699</v>
      </c>
      <c r="L24" s="84">
        <v>230033.90516848298</v>
      </c>
      <c r="M24" s="84">
        <v>30693.468636378002</v>
      </c>
      <c r="N24" s="84">
        <v>75091.192736953992</v>
      </c>
      <c r="O24" s="84">
        <v>32677.890475399996</v>
      </c>
      <c r="P24" s="84">
        <v>761933.26067338896</v>
      </c>
      <c r="Q24" s="84">
        <v>30857.498602850006</v>
      </c>
      <c r="R24" s="84">
        <v>113890.98796748801</v>
      </c>
      <c r="S24" s="84">
        <v>404130.21049933392</v>
      </c>
      <c r="T24" s="84">
        <v>22365.135290470003</v>
      </c>
      <c r="U24" s="84">
        <v>2307636.481146283</v>
      </c>
      <c r="V24" s="84"/>
      <c r="W24" s="84"/>
    </row>
    <row r="25" spans="1:24" ht="18" x14ac:dyDescent="0.25">
      <c r="A25" s="92">
        <v>2017</v>
      </c>
      <c r="B25" s="84" t="s">
        <v>109</v>
      </c>
      <c r="C25" s="84">
        <f t="shared" ref="C25:D25" si="1">C74+C75+C76</f>
        <v>71614.683019378994</v>
      </c>
      <c r="D25" s="84">
        <f t="shared" si="1"/>
        <v>12562.000563</v>
      </c>
      <c r="E25" s="84">
        <f>E74+E75+E76</f>
        <v>278239.39048997703</v>
      </c>
      <c r="F25" s="84">
        <f t="shared" ref="F25:U25" si="2">F74+F75+F76</f>
        <v>184454.614016957</v>
      </c>
      <c r="G25" s="84">
        <f t="shared" si="2"/>
        <v>18216.13661442</v>
      </c>
      <c r="H25" s="84">
        <f t="shared" si="2"/>
        <v>54212.505305999999</v>
      </c>
      <c r="I25" s="84">
        <f t="shared" si="2"/>
        <v>1222490.3509410259</v>
      </c>
      <c r="J25" s="84">
        <f t="shared" si="2"/>
        <v>94418.131012971004</v>
      </c>
      <c r="K25" s="84">
        <f t="shared" si="2"/>
        <v>95463.359979127999</v>
      </c>
      <c r="L25" s="84">
        <f t="shared" si="2"/>
        <v>246917.404551624</v>
      </c>
      <c r="M25" s="84">
        <f t="shared" si="2"/>
        <v>45982.030876995996</v>
      </c>
      <c r="N25" s="84">
        <f t="shared" si="2"/>
        <v>95850.237494637011</v>
      </c>
      <c r="O25" s="84">
        <f t="shared" si="2"/>
        <v>38747.126240040001</v>
      </c>
      <c r="P25" s="84">
        <f t="shared" si="2"/>
        <v>687078.05885246606</v>
      </c>
      <c r="Q25" s="84">
        <f>S74+S75+S76</f>
        <v>28960.930992504</v>
      </c>
      <c r="R25" s="84">
        <f t="shared" si="2"/>
        <v>103561.209026564</v>
      </c>
      <c r="S25" s="84">
        <f>Q74+Q75+Q76</f>
        <v>383914.95222221501</v>
      </c>
      <c r="T25" s="84">
        <f t="shared" si="2"/>
        <v>27085.893678839999</v>
      </c>
      <c r="U25" s="84">
        <f t="shared" si="2"/>
        <v>2286508.3769816877</v>
      </c>
      <c r="V25" s="84"/>
      <c r="W25" s="84"/>
    </row>
    <row r="26" spans="1:24" ht="18" x14ac:dyDescent="0.25">
      <c r="A26" s="92">
        <v>2013</v>
      </c>
      <c r="B26" s="84" t="s">
        <v>113</v>
      </c>
      <c r="C26" s="84">
        <v>22418.017121000001</v>
      </c>
      <c r="D26" s="84">
        <v>3718.8271319999999</v>
      </c>
      <c r="E26" s="84">
        <v>67662.856912000003</v>
      </c>
      <c r="F26" s="84">
        <v>39906.869280999999</v>
      </c>
      <c r="G26" s="84">
        <v>5346.5607470000004</v>
      </c>
      <c r="H26" s="84">
        <v>17657.564275000001</v>
      </c>
      <c r="I26" s="84">
        <v>221456.73356399999</v>
      </c>
      <c r="J26" s="84">
        <v>14551.962599</v>
      </c>
      <c r="K26" s="84">
        <v>14830.556279</v>
      </c>
      <c r="L26" s="84">
        <v>40051.631157999997</v>
      </c>
      <c r="M26" s="84">
        <v>8873.5907360000001</v>
      </c>
      <c r="N26" s="84">
        <v>26604.207157000001</v>
      </c>
      <c r="O26" s="84">
        <v>5099.0207959999998</v>
      </c>
      <c r="P26" s="84">
        <v>177514.495712</v>
      </c>
      <c r="Q26" s="84">
        <v>7583.1633750000001</v>
      </c>
      <c r="R26" s="84">
        <v>0</v>
      </c>
      <c r="S26" s="84">
        <v>99096.53052</v>
      </c>
      <c r="T26" s="84">
        <v>109662.88986900001</v>
      </c>
      <c r="U26" s="84">
        <v>598714.99317799998</v>
      </c>
      <c r="W26" s="84"/>
    </row>
    <row r="27" spans="1:24" ht="18" x14ac:dyDescent="0.25">
      <c r="A27" s="92"/>
      <c r="B27" s="84" t="s">
        <v>114</v>
      </c>
      <c r="C27" s="84">
        <v>22985.089833999999</v>
      </c>
      <c r="D27" s="84">
        <v>1161.2356010000001</v>
      </c>
      <c r="E27" s="84">
        <v>43550.201377999998</v>
      </c>
      <c r="F27" s="84">
        <v>30003.146199999999</v>
      </c>
      <c r="G27" s="84">
        <v>285.93183399999998</v>
      </c>
      <c r="H27" s="84">
        <v>9560.4766259999997</v>
      </c>
      <c r="I27" s="84">
        <v>261631.751617</v>
      </c>
      <c r="J27" s="84">
        <v>22127.383493000001</v>
      </c>
      <c r="K27" s="84">
        <v>72921.508369999996</v>
      </c>
      <c r="L27" s="84">
        <v>36793.121291000003</v>
      </c>
      <c r="M27" s="84">
        <v>9829.1016920000002</v>
      </c>
      <c r="N27" s="84">
        <v>23949.713859</v>
      </c>
      <c r="O27" s="84">
        <v>9839.0696040000003</v>
      </c>
      <c r="P27" s="84">
        <v>126038.02370999999</v>
      </c>
      <c r="Q27" s="84">
        <v>5201.9923989999998</v>
      </c>
      <c r="R27" s="84">
        <v>0</v>
      </c>
      <c r="S27" s="84">
        <v>65638.925321999996</v>
      </c>
      <c r="T27" s="84">
        <v>153948.41280300001</v>
      </c>
      <c r="U27" s="84">
        <v>608153.47934199998</v>
      </c>
      <c r="W27" s="84"/>
    </row>
    <row r="28" spans="1:24" ht="18" x14ac:dyDescent="0.25">
      <c r="A28" s="92"/>
      <c r="B28" s="84" t="s">
        <v>115</v>
      </c>
      <c r="C28" s="84">
        <v>13309.440452999999</v>
      </c>
      <c r="D28" s="84">
        <v>460.62660499999998</v>
      </c>
      <c r="E28" s="84">
        <v>16439.073601</v>
      </c>
      <c r="F28" s="84">
        <v>14369.807355000001</v>
      </c>
      <c r="G28" s="84">
        <v>538.40476000000001</v>
      </c>
      <c r="H28" s="84">
        <v>461.08410900000001</v>
      </c>
      <c r="I28" s="84">
        <v>59268.506041000001</v>
      </c>
      <c r="J28" s="84">
        <v>9954.0202090000002</v>
      </c>
      <c r="K28" s="84">
        <v>11115.462866</v>
      </c>
      <c r="L28" s="84">
        <v>4098.7646379999996</v>
      </c>
      <c r="M28" s="84">
        <v>4449.3911930000004</v>
      </c>
      <c r="N28" s="84">
        <v>4922.1694129999996</v>
      </c>
      <c r="O28" s="84">
        <v>3544.454894</v>
      </c>
      <c r="P28" s="84">
        <v>215838.67128499999</v>
      </c>
      <c r="Q28" s="84">
        <v>4219.0222080000003</v>
      </c>
      <c r="R28" s="84">
        <v>0</v>
      </c>
      <c r="S28" s="84">
        <v>171038.375868</v>
      </c>
      <c r="T28" s="84">
        <v>135019.901396</v>
      </c>
      <c r="U28" s="84">
        <v>439875.59277599998</v>
      </c>
      <c r="W28" s="84"/>
    </row>
    <row r="29" spans="1:24" ht="18" x14ac:dyDescent="0.25">
      <c r="A29" s="92"/>
      <c r="B29" s="84" t="s">
        <v>116</v>
      </c>
      <c r="C29" s="84">
        <v>48628.625461000003</v>
      </c>
      <c r="D29" s="84">
        <v>33880.257932</v>
      </c>
      <c r="E29" s="84">
        <v>68017.958549000003</v>
      </c>
      <c r="F29" s="84">
        <v>52119.917506999998</v>
      </c>
      <c r="G29" s="84">
        <v>2780.8572009999998</v>
      </c>
      <c r="H29" s="84">
        <v>6258.2466180000001</v>
      </c>
      <c r="I29" s="84">
        <v>234785.437045</v>
      </c>
      <c r="J29" s="84">
        <v>22413.120899000001</v>
      </c>
      <c r="K29" s="84">
        <v>20922.868009000002</v>
      </c>
      <c r="L29" s="84">
        <v>37337.902417999998</v>
      </c>
      <c r="M29" s="84">
        <v>9734.0596619999997</v>
      </c>
      <c r="N29" s="84">
        <v>13769.193724999999</v>
      </c>
      <c r="O29" s="84">
        <v>24267.986256</v>
      </c>
      <c r="P29" s="84">
        <v>189674.144677</v>
      </c>
      <c r="Q29" s="84">
        <v>8250.1471970000002</v>
      </c>
      <c r="R29" s="84">
        <v>0</v>
      </c>
      <c r="S29" s="84">
        <v>94596.230599000002</v>
      </c>
      <c r="T29" s="84">
        <v>3068.6129729999229</v>
      </c>
      <c r="U29" s="84">
        <v>544174.77870499995</v>
      </c>
      <c r="W29" s="84"/>
    </row>
    <row r="30" spans="1:24" ht="18" x14ac:dyDescent="0.25">
      <c r="A30" s="92"/>
      <c r="B30" s="84" t="s">
        <v>117</v>
      </c>
      <c r="C30" s="84">
        <v>33658.355877000002</v>
      </c>
      <c r="D30" s="84">
        <v>16045.068624</v>
      </c>
      <c r="E30" s="84">
        <v>77691.924006000001</v>
      </c>
      <c r="F30" s="84">
        <v>45199.839199000002</v>
      </c>
      <c r="G30" s="84">
        <v>4144.403902</v>
      </c>
      <c r="H30" s="84">
        <v>21370.405266999998</v>
      </c>
      <c r="I30" s="84">
        <v>203006.89213600001</v>
      </c>
      <c r="J30" s="84">
        <v>13030.031333999999</v>
      </c>
      <c r="K30" s="84">
        <v>19518.581979999999</v>
      </c>
      <c r="L30" s="84">
        <v>45256.376002999998</v>
      </c>
      <c r="M30" s="84">
        <v>11188.515493999999</v>
      </c>
      <c r="N30" s="84">
        <v>13443.867679000001</v>
      </c>
      <c r="O30" s="84">
        <v>23516.88279</v>
      </c>
      <c r="P30" s="84">
        <v>196234.44414400001</v>
      </c>
      <c r="Q30" s="84">
        <v>7372.9363320000002</v>
      </c>
      <c r="R30" s="84">
        <v>0</v>
      </c>
      <c r="S30" s="84">
        <v>106930.022665</v>
      </c>
      <c r="T30" s="84">
        <v>5688.6705739999306</v>
      </c>
      <c r="U30" s="84">
        <v>516280.28673699999</v>
      </c>
      <c r="W30" s="84"/>
    </row>
    <row r="31" spans="1:24" ht="18" x14ac:dyDescent="0.25">
      <c r="A31" s="92"/>
      <c r="B31" s="84" t="s">
        <v>118</v>
      </c>
      <c r="C31" s="84">
        <v>37135.199368000001</v>
      </c>
      <c r="D31" s="84">
        <v>9799.4421650000004</v>
      </c>
      <c r="E31" s="84">
        <v>65832.298383999994</v>
      </c>
      <c r="F31" s="84">
        <v>57340.330714999996</v>
      </c>
      <c r="G31" s="84">
        <v>1381.0487230000001</v>
      </c>
      <c r="H31" s="84">
        <v>3379.6980210000002</v>
      </c>
      <c r="I31" s="84">
        <v>146838.92042499999</v>
      </c>
      <c r="J31" s="84">
        <v>21002.024442000002</v>
      </c>
      <c r="K31" s="84">
        <v>48757.754914999998</v>
      </c>
      <c r="L31" s="84">
        <v>17619.504231999999</v>
      </c>
      <c r="M31" s="84">
        <v>11047.447457</v>
      </c>
      <c r="N31" s="84">
        <v>7789.5117490000002</v>
      </c>
      <c r="O31" s="84">
        <v>5775.9705290000002</v>
      </c>
      <c r="P31" s="84">
        <v>286933.92590199999</v>
      </c>
      <c r="Q31" s="84">
        <v>686.41784600000005</v>
      </c>
      <c r="R31" s="84">
        <v>0</v>
      </c>
      <c r="S31" s="84">
        <v>186181.14006199999</v>
      </c>
      <c r="T31" s="84">
        <v>1042.5097520001</v>
      </c>
      <c r="U31" s="84">
        <v>537782.85383100004</v>
      </c>
      <c r="W31" s="84"/>
    </row>
    <row r="32" spans="1:24" ht="18" x14ac:dyDescent="0.25">
      <c r="A32" s="92"/>
      <c r="B32" s="84" t="s">
        <v>119</v>
      </c>
      <c r="C32" s="84">
        <v>337415.86650900001</v>
      </c>
      <c r="D32" s="84">
        <v>1288.592269</v>
      </c>
      <c r="E32" s="84">
        <v>101637.77409399999</v>
      </c>
      <c r="F32" s="84">
        <v>54149.589229999998</v>
      </c>
      <c r="G32" s="84">
        <v>1700.0619959999999</v>
      </c>
      <c r="H32" s="84">
        <v>43898.676497</v>
      </c>
      <c r="I32" s="84">
        <v>214089.28914499999</v>
      </c>
      <c r="J32" s="84">
        <v>18756.27781</v>
      </c>
      <c r="K32" s="84">
        <v>21849.244621000002</v>
      </c>
      <c r="L32" s="84">
        <v>34863.148126</v>
      </c>
      <c r="M32" s="84">
        <v>9210.5615230000003</v>
      </c>
      <c r="N32" s="84">
        <v>13533.504616</v>
      </c>
      <c r="O32" s="84">
        <v>29936.209094000002</v>
      </c>
      <c r="P32" s="84">
        <v>227260.67278699999</v>
      </c>
      <c r="Q32" s="84">
        <v>9534.3385440000002</v>
      </c>
      <c r="R32" s="84">
        <v>0</v>
      </c>
      <c r="S32" s="93">
        <v>118482.975656</v>
      </c>
      <c r="T32" s="84">
        <v>2380.9685150000732</v>
      </c>
      <c r="U32" s="84">
        <v>882784.57105000003</v>
      </c>
      <c r="W32" s="84"/>
    </row>
    <row r="33" spans="1:23" ht="18" x14ac:dyDescent="0.25">
      <c r="A33" s="92"/>
      <c r="B33" s="84" t="s">
        <v>120</v>
      </c>
      <c r="C33" s="84">
        <v>23503.509626999999</v>
      </c>
      <c r="D33" s="84">
        <v>2969.8179719999998</v>
      </c>
      <c r="E33" s="84">
        <v>106537.31861</v>
      </c>
      <c r="F33" s="84">
        <v>68442.898054999998</v>
      </c>
      <c r="G33" s="84">
        <v>6207.6507689999999</v>
      </c>
      <c r="H33" s="84">
        <v>26206.097289000001</v>
      </c>
      <c r="I33" s="84">
        <v>303764.42498399998</v>
      </c>
      <c r="J33" s="84">
        <v>25086.174037000001</v>
      </c>
      <c r="K33" s="84">
        <v>68962.387082000001</v>
      </c>
      <c r="L33" s="84">
        <v>41140.860016999999</v>
      </c>
      <c r="M33" s="84">
        <v>10785.091022000001</v>
      </c>
      <c r="N33" s="84">
        <v>16749.801699</v>
      </c>
      <c r="O33" s="84">
        <v>18231.991998000001</v>
      </c>
      <c r="P33" s="84">
        <v>228883.73224499999</v>
      </c>
      <c r="Q33" s="84">
        <v>11488.767137000001</v>
      </c>
      <c r="R33" s="84">
        <v>0</v>
      </c>
      <c r="S33" s="93">
        <v>127528.618153</v>
      </c>
      <c r="T33" s="84">
        <v>5586.5993540000636</v>
      </c>
      <c r="U33" s="84">
        <v>668275.58481999999</v>
      </c>
      <c r="W33" s="84"/>
    </row>
    <row r="34" spans="1:23" ht="18" x14ac:dyDescent="0.25">
      <c r="A34" s="92"/>
      <c r="B34" s="84" t="s">
        <v>121</v>
      </c>
      <c r="C34" s="84">
        <v>31367.392519000001</v>
      </c>
      <c r="D34" s="84">
        <v>4451.0102779999997</v>
      </c>
      <c r="E34" s="84">
        <v>98807.578414999996</v>
      </c>
      <c r="F34" s="84">
        <v>66056.746341999999</v>
      </c>
      <c r="G34" s="84">
        <v>7767.343511</v>
      </c>
      <c r="H34" s="84">
        <v>21020.904004</v>
      </c>
      <c r="I34" s="93">
        <v>176790.91419700001</v>
      </c>
      <c r="J34" s="84">
        <v>26423.723835000001</v>
      </c>
      <c r="K34" s="84">
        <v>30016.138142</v>
      </c>
      <c r="L34" s="84">
        <v>24972.236486000002</v>
      </c>
      <c r="M34" s="84">
        <v>7380.4434149999997</v>
      </c>
      <c r="N34" s="84">
        <v>9575.5903450000005</v>
      </c>
      <c r="O34" s="84">
        <v>5995.1041910000004</v>
      </c>
      <c r="P34" s="84">
        <v>222679.25009099999</v>
      </c>
      <c r="Q34" s="84">
        <v>10049.027588000001</v>
      </c>
      <c r="R34" s="84">
        <v>0</v>
      </c>
      <c r="S34" s="93">
        <v>132313.5448</v>
      </c>
      <c r="T34" s="84">
        <v>4064.2926549998811</v>
      </c>
      <c r="U34" s="84">
        <v>533709.42787699995</v>
      </c>
      <c r="W34" s="84"/>
    </row>
    <row r="35" spans="1:23" ht="18" x14ac:dyDescent="0.25">
      <c r="A35" s="92"/>
      <c r="B35" s="84" t="s">
        <v>122</v>
      </c>
      <c r="C35" s="84">
        <v>24849.204983</v>
      </c>
      <c r="D35" s="84">
        <v>5820.2835679999998</v>
      </c>
      <c r="E35" s="84">
        <v>78854.159580000007</v>
      </c>
      <c r="F35" s="84">
        <v>51955.970982999999</v>
      </c>
      <c r="G35" s="84">
        <v>3624.531101</v>
      </c>
      <c r="H35" s="84">
        <v>15864.660228999999</v>
      </c>
      <c r="I35" s="84">
        <v>187612.886761</v>
      </c>
      <c r="J35" s="84">
        <v>20067.122994000001</v>
      </c>
      <c r="K35" s="84">
        <v>18897.651532</v>
      </c>
      <c r="L35" s="84">
        <v>31819.525294999999</v>
      </c>
      <c r="M35" s="84">
        <v>11200.246394</v>
      </c>
      <c r="N35" s="84">
        <v>12449.875099999999</v>
      </c>
      <c r="O35" s="84">
        <v>5411.4355420000002</v>
      </c>
      <c r="P35" s="84">
        <v>241395.558208</v>
      </c>
      <c r="Q35" s="84">
        <v>7885.6509779999997</v>
      </c>
      <c r="R35" s="84">
        <v>0</v>
      </c>
      <c r="S35" s="93">
        <v>146419.450022</v>
      </c>
      <c r="T35" s="84">
        <v>4357.0519299999996</v>
      </c>
      <c r="U35" s="84">
        <v>537068.86146199994</v>
      </c>
      <c r="W35" s="84"/>
    </row>
    <row r="36" spans="1:23" ht="18" x14ac:dyDescent="0.25">
      <c r="A36" s="92"/>
      <c r="B36" s="84" t="s">
        <v>123</v>
      </c>
      <c r="C36" s="84">
        <v>56854.497423000001</v>
      </c>
      <c r="D36" s="84">
        <v>39044.399845</v>
      </c>
      <c r="E36" s="84">
        <v>106848.314975</v>
      </c>
      <c r="F36" s="84">
        <v>74011.732682000002</v>
      </c>
      <c r="G36" s="84">
        <v>6987.8660460000001</v>
      </c>
      <c r="H36" s="84">
        <v>17259.673052999999</v>
      </c>
      <c r="I36" s="84">
        <v>198443.17803000001</v>
      </c>
      <c r="J36" s="84">
        <v>20196.227202999999</v>
      </c>
      <c r="K36" s="84">
        <v>21274.257346999999</v>
      </c>
      <c r="L36" s="84">
        <v>34464.442299000002</v>
      </c>
      <c r="M36" s="84">
        <v>10129.435066</v>
      </c>
      <c r="N36" s="84">
        <v>14725.177759</v>
      </c>
      <c r="O36" s="84">
        <v>8922.6565680000003</v>
      </c>
      <c r="P36" s="84">
        <v>212810.245199</v>
      </c>
      <c r="Q36" s="84">
        <v>8986.1350399999992</v>
      </c>
      <c r="R36" s="84">
        <v>0</v>
      </c>
      <c r="S36" s="93">
        <v>116948.93777800001</v>
      </c>
      <c r="T36" s="84">
        <v>5398.6314830000001</v>
      </c>
      <c r="U36" s="84">
        <v>580354.86710999999</v>
      </c>
      <c r="W36" s="84"/>
    </row>
    <row r="37" spans="1:23" ht="18" x14ac:dyDescent="0.25">
      <c r="A37" s="92"/>
      <c r="B37" s="84" t="s">
        <v>124</v>
      </c>
      <c r="C37" s="84">
        <v>21130.609530999998</v>
      </c>
      <c r="D37" s="84">
        <v>3141.3961840000002</v>
      </c>
      <c r="E37" s="84">
        <v>81585.594444000002</v>
      </c>
      <c r="F37" s="84">
        <v>59104.299684999998</v>
      </c>
      <c r="G37" s="84">
        <v>3296.6771530000001</v>
      </c>
      <c r="H37" s="84">
        <v>16978.785103999999</v>
      </c>
      <c r="I37" s="84">
        <v>168543.215184</v>
      </c>
      <c r="J37" s="84">
        <v>20345.192080000001</v>
      </c>
      <c r="K37" s="84">
        <v>17999.951029</v>
      </c>
      <c r="L37" s="84">
        <v>29434.025717</v>
      </c>
      <c r="M37" s="84">
        <v>8424.2122760000002</v>
      </c>
      <c r="N37" s="84">
        <v>27365.369266000002</v>
      </c>
      <c r="O37" s="84">
        <v>5595.0575200000003</v>
      </c>
      <c r="P37" s="84">
        <v>292710.789705</v>
      </c>
      <c r="Q37" s="84">
        <v>10987.456627</v>
      </c>
      <c r="R37" s="84">
        <v>0</v>
      </c>
      <c r="S37" s="93">
        <v>110753.50698000001</v>
      </c>
      <c r="T37" s="84">
        <v>4669.206443</v>
      </c>
      <c r="U37" s="84">
        <v>568639.41530699993</v>
      </c>
      <c r="W37" s="84"/>
    </row>
    <row r="38" spans="1:23" ht="18" x14ac:dyDescent="0.25">
      <c r="A38" s="92">
        <v>2014</v>
      </c>
      <c r="B38" s="84" t="s">
        <v>113</v>
      </c>
      <c r="C38" s="84">
        <v>20233.105603</v>
      </c>
      <c r="D38" s="84">
        <v>2883.527928</v>
      </c>
      <c r="E38" s="84">
        <v>78748.314531509997</v>
      </c>
      <c r="F38" s="84">
        <v>57892.374831510002</v>
      </c>
      <c r="G38" s="84">
        <v>3551.501737</v>
      </c>
      <c r="H38" s="84">
        <v>15985.261356999999</v>
      </c>
      <c r="I38" s="84">
        <v>190460.88058093999</v>
      </c>
      <c r="J38" s="84">
        <v>26197.334332999999</v>
      </c>
      <c r="K38" s="84">
        <v>33197.854326450004</v>
      </c>
      <c r="L38" s="84">
        <v>20331.305594590001</v>
      </c>
      <c r="M38" s="84">
        <v>13863.987767000001</v>
      </c>
      <c r="N38" s="84">
        <v>8738.329549</v>
      </c>
      <c r="O38" s="84">
        <v>6432.1499960000001</v>
      </c>
      <c r="P38" s="84">
        <v>239078.37957399999</v>
      </c>
      <c r="Q38" s="84">
        <v>7907.243262</v>
      </c>
      <c r="R38" s="84">
        <v>0</v>
      </c>
      <c r="S38" s="84">
        <v>132305.99364500001</v>
      </c>
      <c r="T38" s="84">
        <v>4849.392648</v>
      </c>
      <c r="U38" s="84">
        <v>533370.07293745002</v>
      </c>
      <c r="V38" s="84"/>
      <c r="W38" s="84"/>
    </row>
    <row r="39" spans="1:23" ht="18" x14ac:dyDescent="0.25">
      <c r="A39" s="92"/>
      <c r="B39" s="84" t="s">
        <v>114</v>
      </c>
      <c r="C39" s="84">
        <v>24818.375174000001</v>
      </c>
      <c r="D39" s="84">
        <v>1547.042346</v>
      </c>
      <c r="E39" s="84">
        <v>68415.259172799997</v>
      </c>
      <c r="F39" s="84">
        <v>49262.001555800001</v>
      </c>
      <c r="G39" s="84">
        <v>2136.306767</v>
      </c>
      <c r="H39" s="84">
        <v>12747.759986999999</v>
      </c>
      <c r="I39" s="84">
        <v>162254.65777179998</v>
      </c>
      <c r="J39" s="84">
        <v>14083.928989</v>
      </c>
      <c r="K39" s="84">
        <v>15610.305576000001</v>
      </c>
      <c r="L39" s="84">
        <v>26840.954160419999</v>
      </c>
      <c r="M39" s="84">
        <v>11992.663302999999</v>
      </c>
      <c r="N39" s="84">
        <v>6956.6413279999997</v>
      </c>
      <c r="O39" s="84">
        <v>13303.827469700002</v>
      </c>
      <c r="P39" s="84">
        <v>224045.71489581</v>
      </c>
      <c r="Q39" s="84">
        <v>10052.85745</v>
      </c>
      <c r="R39" s="84">
        <v>0</v>
      </c>
      <c r="S39" s="84">
        <v>114600.739158</v>
      </c>
      <c r="T39" s="84">
        <v>8019.3139730000003</v>
      </c>
      <c r="U39" s="84">
        <v>487553.32098740997</v>
      </c>
      <c r="V39" s="84"/>
      <c r="W39" s="84"/>
    </row>
    <row r="40" spans="1:23" ht="18" x14ac:dyDescent="0.25">
      <c r="A40" s="92"/>
      <c r="B40" s="84" t="s">
        <v>115</v>
      </c>
      <c r="C40" s="84">
        <v>20047.257368630002</v>
      </c>
      <c r="D40" s="84">
        <v>4008.2585140000001</v>
      </c>
      <c r="E40" s="84">
        <v>80470.640784999996</v>
      </c>
      <c r="F40" s="84">
        <v>57588.628298000003</v>
      </c>
      <c r="G40" s="84">
        <v>5601.9004329999998</v>
      </c>
      <c r="H40" s="84">
        <v>13374.951728</v>
      </c>
      <c r="I40" s="84">
        <v>210371.38404407998</v>
      </c>
      <c r="J40" s="84">
        <v>24220.244791000001</v>
      </c>
      <c r="K40" s="84">
        <v>21262.322096060001</v>
      </c>
      <c r="L40" s="84">
        <v>29191.681503599997</v>
      </c>
      <c r="M40" s="84">
        <v>8256.4442479999998</v>
      </c>
      <c r="N40" s="84">
        <v>20732.630833810003</v>
      </c>
      <c r="O40" s="84">
        <v>7121.9477260000003</v>
      </c>
      <c r="P40" s="84">
        <v>207238.626128</v>
      </c>
      <c r="Q40" s="84">
        <v>6059.5116109999999</v>
      </c>
      <c r="R40" s="84">
        <v>0</v>
      </c>
      <c r="S40" s="84">
        <v>121201.619466</v>
      </c>
      <c r="T40" s="84">
        <v>6393.2628169999998</v>
      </c>
      <c r="U40" s="84">
        <v>524521.17114271002</v>
      </c>
      <c r="V40" s="84"/>
      <c r="W40" s="84"/>
    </row>
    <row r="41" spans="1:23" ht="18" x14ac:dyDescent="0.25">
      <c r="A41" s="92"/>
      <c r="B41" s="84" t="s">
        <v>116</v>
      </c>
      <c r="C41" s="84">
        <v>28318.819484</v>
      </c>
      <c r="D41" s="84">
        <v>3729.379289</v>
      </c>
      <c r="E41" s="84">
        <v>140911.99170257902</v>
      </c>
      <c r="F41" s="84">
        <v>104081.87097591901</v>
      </c>
      <c r="G41" s="84">
        <v>2270.5187639999999</v>
      </c>
      <c r="H41" s="84">
        <v>13801.199365</v>
      </c>
      <c r="I41" s="84">
        <v>291935.57158322999</v>
      </c>
      <c r="J41" s="84">
        <v>22568.786990000001</v>
      </c>
      <c r="K41" s="84">
        <v>30921.869642034999</v>
      </c>
      <c r="L41" s="84">
        <v>60112.431018992997</v>
      </c>
      <c r="M41" s="84">
        <v>8539.7686969999995</v>
      </c>
      <c r="N41" s="84">
        <v>24394.615340209999</v>
      </c>
      <c r="O41" s="84">
        <v>11128.00906034</v>
      </c>
      <c r="P41" s="93">
        <v>256977.39430419801</v>
      </c>
      <c r="Q41" s="84">
        <v>7511.0855510000001</v>
      </c>
      <c r="R41" s="84">
        <v>0</v>
      </c>
      <c r="S41" s="93">
        <v>119715.185726</v>
      </c>
      <c r="T41" s="84">
        <v>12595.764872002095</v>
      </c>
      <c r="U41" s="84">
        <v>730739.54194600903</v>
      </c>
      <c r="V41" s="84"/>
      <c r="W41" s="84"/>
    </row>
    <row r="42" spans="1:23" ht="18" x14ac:dyDescent="0.25">
      <c r="A42" s="92"/>
      <c r="B42" s="84" t="s">
        <v>117</v>
      </c>
      <c r="C42" s="84">
        <v>19757.225471000002</v>
      </c>
      <c r="D42" s="84">
        <v>1802.062584</v>
      </c>
      <c r="E42" s="84">
        <v>93962.381632664008</v>
      </c>
      <c r="F42" s="84">
        <v>69890.219549664005</v>
      </c>
      <c r="G42" s="84">
        <v>5275.6100619999997</v>
      </c>
      <c r="H42" s="84">
        <v>14823.995579</v>
      </c>
      <c r="I42" s="84">
        <v>283047.13330262998</v>
      </c>
      <c r="J42" s="84">
        <v>25282.381712999999</v>
      </c>
      <c r="K42" s="84">
        <v>24063.808845</v>
      </c>
      <c r="L42" s="84">
        <v>62666.578402603998</v>
      </c>
      <c r="M42" s="84">
        <v>11972.448079</v>
      </c>
      <c r="N42" s="84">
        <v>22209.077404757001</v>
      </c>
      <c r="O42" s="84">
        <v>15635.552766000999</v>
      </c>
      <c r="P42" s="93">
        <v>273707.52745323902</v>
      </c>
      <c r="Q42" s="93">
        <v>10121.957275999999</v>
      </c>
      <c r="R42" s="93">
        <v>0</v>
      </c>
      <c r="S42" s="93">
        <v>146840.03061399999</v>
      </c>
      <c r="T42" s="84">
        <v>7616.1225240050062</v>
      </c>
      <c r="U42" s="84">
        <v>678090.39038353798</v>
      </c>
      <c r="V42" s="84"/>
      <c r="W42" s="84"/>
    </row>
    <row r="43" spans="1:23" ht="18" x14ac:dyDescent="0.25">
      <c r="A43" s="92"/>
      <c r="B43" s="84" t="s">
        <v>118</v>
      </c>
      <c r="C43" s="84">
        <v>30035.090821999998</v>
      </c>
      <c r="D43" s="84">
        <v>6714.9329500000003</v>
      </c>
      <c r="E43" s="84">
        <v>81261.903596000004</v>
      </c>
      <c r="F43" s="84">
        <v>61639.448772999996</v>
      </c>
      <c r="G43" s="84">
        <v>6409.2518680000003</v>
      </c>
      <c r="H43" s="84">
        <v>9756.3203639999992</v>
      </c>
      <c r="I43" s="84">
        <v>183071.780406201</v>
      </c>
      <c r="J43" s="84">
        <v>28970.627472</v>
      </c>
      <c r="K43" s="84">
        <v>22503.800276999998</v>
      </c>
      <c r="L43" s="84">
        <v>15908.369366000001</v>
      </c>
      <c r="M43" s="84">
        <v>10111.532332999999</v>
      </c>
      <c r="N43" s="84">
        <v>17088.688162146998</v>
      </c>
      <c r="O43" s="84">
        <v>12243.438249761</v>
      </c>
      <c r="P43" s="93">
        <v>265377.01857800002</v>
      </c>
      <c r="Q43" s="93">
        <v>9117.7046730000002</v>
      </c>
      <c r="R43" s="93">
        <v>0</v>
      </c>
      <c r="S43" s="93">
        <v>159520.30056</v>
      </c>
      <c r="T43" s="84">
        <v>8662.0824230009312</v>
      </c>
      <c r="U43" s="84">
        <v>568407.87582520198</v>
      </c>
      <c r="V43" s="84"/>
      <c r="W43" s="84"/>
    </row>
    <row r="44" spans="1:23" ht="18" x14ac:dyDescent="0.25">
      <c r="A44" s="92"/>
      <c r="B44" s="84" t="s">
        <v>119</v>
      </c>
      <c r="C44" s="84">
        <v>188683.46433836999</v>
      </c>
      <c r="D44" s="84">
        <v>6477.3749700000008</v>
      </c>
      <c r="E44" s="84">
        <v>71252.867322000006</v>
      </c>
      <c r="F44" s="84">
        <v>55410.463613010004</v>
      </c>
      <c r="G44" s="84">
        <v>2174.1418319999998</v>
      </c>
      <c r="H44" s="84">
        <v>18588.598459000001</v>
      </c>
      <c r="I44" s="84">
        <v>169250.32932399999</v>
      </c>
      <c r="J44" s="84">
        <v>24900.792963</v>
      </c>
      <c r="K44" s="84">
        <v>30711.684105</v>
      </c>
      <c r="L44" s="84">
        <v>47034.606498649999</v>
      </c>
      <c r="M44" s="84">
        <v>10958.773762000001</v>
      </c>
      <c r="N44" s="84">
        <v>9745.1677400699991</v>
      </c>
      <c r="O44" s="84">
        <v>8141.9839149999998</v>
      </c>
      <c r="P44" s="84">
        <v>241236.337459</v>
      </c>
      <c r="Q44" s="84">
        <v>12208.730484</v>
      </c>
      <c r="R44" s="84">
        <v>0</v>
      </c>
      <c r="S44" s="84">
        <v>141147.629816</v>
      </c>
      <c r="T44" s="84">
        <v>3565.0885130000001</v>
      </c>
      <c r="U44" s="84">
        <v>673988.08695637004</v>
      </c>
      <c r="V44" s="84"/>
      <c r="W44" s="84"/>
    </row>
    <row r="45" spans="1:23" ht="18" x14ac:dyDescent="0.25">
      <c r="A45" s="92"/>
      <c r="B45" s="84" t="s">
        <v>120</v>
      </c>
      <c r="C45" s="84">
        <v>73876.437214190009</v>
      </c>
      <c r="D45" s="84">
        <v>6743.5970480000005</v>
      </c>
      <c r="E45" s="84">
        <v>71981.260494000002</v>
      </c>
      <c r="F45" s="84">
        <v>51804.687770999997</v>
      </c>
      <c r="G45" s="84">
        <v>2776.3575369999999</v>
      </c>
      <c r="H45" s="84">
        <v>15849.847844</v>
      </c>
      <c r="I45" s="84">
        <v>150702.599376</v>
      </c>
      <c r="J45" s="84">
        <v>21654.062332000001</v>
      </c>
      <c r="K45" s="84">
        <v>21386.428854000002</v>
      </c>
      <c r="L45" s="84">
        <v>22834.22205656</v>
      </c>
      <c r="M45" s="84">
        <v>12278.584677999999</v>
      </c>
      <c r="N45" s="84">
        <v>16101.435590360001</v>
      </c>
      <c r="O45" s="84">
        <v>11674.68070008</v>
      </c>
      <c r="P45" s="84">
        <v>263487.489566</v>
      </c>
      <c r="Q45" s="84">
        <v>8793.2165349999996</v>
      </c>
      <c r="R45" s="84">
        <v>0</v>
      </c>
      <c r="S45" s="84">
        <v>145601.64039099999</v>
      </c>
      <c r="T45" s="84">
        <v>6830.150318</v>
      </c>
      <c r="U45" s="84">
        <v>566877.93696819001</v>
      </c>
      <c r="V45" s="84"/>
      <c r="W45" s="84"/>
    </row>
    <row r="46" spans="1:23" ht="18" x14ac:dyDescent="0.25">
      <c r="A46" s="92"/>
      <c r="B46" s="84" t="s">
        <v>121</v>
      </c>
      <c r="C46" s="84">
        <v>54900.54759278</v>
      </c>
      <c r="D46" s="84">
        <v>2002.6402700000001</v>
      </c>
      <c r="E46" s="84">
        <v>105532.06510399999</v>
      </c>
      <c r="F46" s="84">
        <v>76044.093859999994</v>
      </c>
      <c r="G46" s="84">
        <v>6361.8855990000002</v>
      </c>
      <c r="H46" s="84">
        <v>19664.315587000001</v>
      </c>
      <c r="I46" s="84">
        <v>154923.78627000001</v>
      </c>
      <c r="J46" s="84">
        <v>18696.832656999999</v>
      </c>
      <c r="K46" s="84">
        <v>21665.586201999999</v>
      </c>
      <c r="L46" s="84">
        <v>24265.27494214</v>
      </c>
      <c r="M46" s="84">
        <v>10195.438345</v>
      </c>
      <c r="N46" s="84">
        <v>12317.847673</v>
      </c>
      <c r="O46" s="84">
        <v>13666.86286032</v>
      </c>
      <c r="P46" s="84">
        <v>256844.32986999999</v>
      </c>
      <c r="Q46" s="84">
        <v>10231.254930999999</v>
      </c>
      <c r="R46" s="84">
        <v>0</v>
      </c>
      <c r="S46" s="84">
        <v>142335.71653400001</v>
      </c>
      <c r="T46" s="84">
        <v>7589.1885590000002</v>
      </c>
      <c r="U46" s="84">
        <v>579789.91739577998</v>
      </c>
      <c r="V46" s="84"/>
      <c r="W46" s="84"/>
    </row>
    <row r="47" spans="1:23" ht="18" x14ac:dyDescent="0.25">
      <c r="A47" s="94"/>
      <c r="B47" s="84" t="s">
        <v>122</v>
      </c>
      <c r="C47" s="84">
        <v>20986.507860000002</v>
      </c>
      <c r="D47" s="84">
        <v>2962.1523380000003</v>
      </c>
      <c r="E47" s="84">
        <v>94826.371591999996</v>
      </c>
      <c r="F47" s="84">
        <v>49878.930776000001</v>
      </c>
      <c r="G47" s="84">
        <v>12277.752514</v>
      </c>
      <c r="H47" s="84">
        <v>23336.017282000001</v>
      </c>
      <c r="I47" s="84">
        <v>316423.860996</v>
      </c>
      <c r="J47" s="84">
        <v>29799.470432999999</v>
      </c>
      <c r="K47" s="84">
        <v>28402.785426999999</v>
      </c>
      <c r="L47" s="84">
        <v>62175.619159000002</v>
      </c>
      <c r="M47" s="84">
        <v>16522.955619</v>
      </c>
      <c r="N47" s="84">
        <v>19637.750610999999</v>
      </c>
      <c r="O47" s="84">
        <v>7242.2103479999996</v>
      </c>
      <c r="P47" s="84">
        <v>311682.57870299998</v>
      </c>
      <c r="Q47" s="84">
        <v>13896.140498999999</v>
      </c>
      <c r="R47" s="84">
        <v>0</v>
      </c>
      <c r="S47" s="84">
        <v>139943.20551100001</v>
      </c>
      <c r="T47" s="84">
        <v>10026.256437</v>
      </c>
      <c r="U47" s="84">
        <v>753945.57558800001</v>
      </c>
      <c r="V47" s="84"/>
      <c r="W47" s="84"/>
    </row>
    <row r="48" spans="1:23" ht="18" x14ac:dyDescent="0.25">
      <c r="A48" s="94"/>
      <c r="B48" s="84" t="s">
        <v>123</v>
      </c>
      <c r="C48" s="84">
        <v>17637.669069</v>
      </c>
      <c r="D48" s="84">
        <v>3434.7630900000004</v>
      </c>
      <c r="E48" s="84">
        <v>68861.588203499996</v>
      </c>
      <c r="F48" s="84">
        <v>44106.203700500002</v>
      </c>
      <c r="G48" s="84">
        <v>2542.7947079999999</v>
      </c>
      <c r="H48" s="84">
        <v>18204.435839999998</v>
      </c>
      <c r="I48" s="84">
        <v>303553.54934299999</v>
      </c>
      <c r="J48" s="84">
        <v>24757.231989</v>
      </c>
      <c r="K48" s="84">
        <v>18329.264749000002</v>
      </c>
      <c r="L48" s="84">
        <v>46504.962094000002</v>
      </c>
      <c r="M48" s="84">
        <v>15431.015149999999</v>
      </c>
      <c r="N48" s="84">
        <v>14737.740459000001</v>
      </c>
      <c r="O48" s="84">
        <v>9617.004911</v>
      </c>
      <c r="P48" s="84">
        <v>207279.009536</v>
      </c>
      <c r="Q48" s="84">
        <v>17018.655741999999</v>
      </c>
      <c r="R48" s="84">
        <v>0</v>
      </c>
      <c r="S48" s="84">
        <v>111796.814386</v>
      </c>
      <c r="T48" s="84">
        <v>5630.1196819999996</v>
      </c>
      <c r="U48" s="84">
        <v>602961.9358335</v>
      </c>
      <c r="V48" s="84"/>
      <c r="W48" s="84"/>
    </row>
    <row r="49" spans="1:24" ht="18" x14ac:dyDescent="0.25">
      <c r="A49" s="94"/>
      <c r="B49" s="84" t="s">
        <v>124</v>
      </c>
      <c r="C49" s="84">
        <v>22741.795325999999</v>
      </c>
      <c r="D49" s="84">
        <v>3771.3076310000006</v>
      </c>
      <c r="E49" s="84">
        <v>93212.163797999994</v>
      </c>
      <c r="F49" s="84">
        <v>73281.876399999994</v>
      </c>
      <c r="G49" s="84">
        <v>6261.5658130000002</v>
      </c>
      <c r="H49" s="84">
        <v>11543.981774</v>
      </c>
      <c r="I49" s="84">
        <v>277984.88730100001</v>
      </c>
      <c r="J49" s="84">
        <v>21370.812667999999</v>
      </c>
      <c r="K49" s="84">
        <v>21234.076009</v>
      </c>
      <c r="L49" s="84">
        <v>32565.079472000001</v>
      </c>
      <c r="M49" s="84">
        <v>32887.977648</v>
      </c>
      <c r="N49" s="84">
        <v>12247.217457000001</v>
      </c>
      <c r="O49" s="84">
        <v>5885.6753349999999</v>
      </c>
      <c r="P49" s="84">
        <v>275690.59019199997</v>
      </c>
      <c r="Q49" s="84">
        <v>13662.517865</v>
      </c>
      <c r="R49" s="84">
        <v>0</v>
      </c>
      <c r="S49" s="84">
        <v>141781.983557</v>
      </c>
      <c r="T49" s="84">
        <v>4495.2845610000004</v>
      </c>
      <c r="U49" s="84">
        <v>674124.72117799998</v>
      </c>
      <c r="V49" s="84"/>
      <c r="W49" s="84"/>
    </row>
    <row r="50" spans="1:24" ht="18" x14ac:dyDescent="0.25">
      <c r="A50" s="92">
        <v>2015</v>
      </c>
      <c r="B50" s="84" t="s">
        <v>113</v>
      </c>
      <c r="C50" s="84">
        <v>17235.922512000001</v>
      </c>
      <c r="D50" s="84">
        <v>3662.7970259999993</v>
      </c>
      <c r="E50" s="84">
        <v>63200.107369999998</v>
      </c>
      <c r="F50" s="84">
        <v>46286.866330999997</v>
      </c>
      <c r="G50" s="84">
        <v>5417.3959910000003</v>
      </c>
      <c r="H50" s="84">
        <v>10010.967164</v>
      </c>
      <c r="I50" s="84">
        <v>182940.31219699999</v>
      </c>
      <c r="J50" s="84">
        <v>18395.309987000001</v>
      </c>
      <c r="K50" s="84">
        <v>30846.450240999999</v>
      </c>
      <c r="L50" s="84">
        <v>34802.792888000004</v>
      </c>
      <c r="M50" s="84">
        <v>14968.74366</v>
      </c>
      <c r="N50" s="84">
        <v>9373.8377120000005</v>
      </c>
      <c r="O50" s="84">
        <v>5888.476412</v>
      </c>
      <c r="P50" s="84">
        <v>269318.46455899999</v>
      </c>
      <c r="Q50" s="84">
        <v>14095.777695999999</v>
      </c>
      <c r="R50" s="84">
        <v>37010.474753000002</v>
      </c>
      <c r="S50" s="84">
        <v>131469.972289</v>
      </c>
      <c r="T50" s="84">
        <v>4494.9717890000002</v>
      </c>
      <c r="U50" s="84">
        <v>537189.77842699992</v>
      </c>
      <c r="V50" s="84"/>
      <c r="W50" s="84"/>
    </row>
    <row r="51" spans="1:24" ht="18" x14ac:dyDescent="0.25">
      <c r="B51" s="84" t="s">
        <v>114</v>
      </c>
      <c r="C51" s="84">
        <v>54868.883379999999</v>
      </c>
      <c r="D51" s="84">
        <v>34765.723189999997</v>
      </c>
      <c r="E51" s="84">
        <v>73497.181370999999</v>
      </c>
      <c r="F51" s="84">
        <v>48479.860280000001</v>
      </c>
      <c r="G51" s="84">
        <v>5722.6393049999997</v>
      </c>
      <c r="H51" s="84">
        <v>13952.943139000001</v>
      </c>
      <c r="I51" s="84">
        <v>212597.42451700001</v>
      </c>
      <c r="J51" s="84">
        <v>15981.272478000001</v>
      </c>
      <c r="K51" s="84">
        <v>23110.764342999999</v>
      </c>
      <c r="L51" s="84">
        <v>31833.472858000001</v>
      </c>
      <c r="M51" s="84">
        <v>39376.463670999998</v>
      </c>
      <c r="N51" s="84">
        <v>12960.257632999999</v>
      </c>
      <c r="O51" s="84">
        <v>19283.243826000002</v>
      </c>
      <c r="P51" s="84">
        <v>204747.862677</v>
      </c>
      <c r="Q51" s="84">
        <v>5066.123192</v>
      </c>
      <c r="R51" s="84">
        <v>28363.956994</v>
      </c>
      <c r="S51" s="84">
        <v>113938.788478</v>
      </c>
      <c r="T51" s="84">
        <v>6673.6672280000003</v>
      </c>
      <c r="U51" s="84">
        <v>552385.01917300001</v>
      </c>
      <c r="V51" s="84"/>
      <c r="W51" s="84"/>
    </row>
    <row r="52" spans="1:24" ht="18" x14ac:dyDescent="0.25">
      <c r="B52" s="84" t="s">
        <v>115</v>
      </c>
      <c r="C52" s="84">
        <v>36266.051976000002</v>
      </c>
      <c r="D52" s="84">
        <v>17317.469833000003</v>
      </c>
      <c r="E52" s="84">
        <v>69418.607082999995</v>
      </c>
      <c r="F52" s="84">
        <v>42041.827569000001</v>
      </c>
      <c r="G52" s="84">
        <v>719.26043500000003</v>
      </c>
      <c r="H52" s="84">
        <v>18558.927646</v>
      </c>
      <c r="I52" s="84">
        <v>267294.17249000003</v>
      </c>
      <c r="J52" s="84">
        <v>20288.223860999999</v>
      </c>
      <c r="K52" s="84">
        <v>21291.171762000002</v>
      </c>
      <c r="L52" s="84">
        <v>57420.394383999999</v>
      </c>
      <c r="M52" s="84">
        <v>14730.808128999999</v>
      </c>
      <c r="N52" s="84">
        <v>15607.599123</v>
      </c>
      <c r="O52" s="84">
        <v>16142.986424999999</v>
      </c>
      <c r="P52" s="84">
        <v>255219.941276</v>
      </c>
      <c r="Q52" s="84">
        <v>9721.5686929999993</v>
      </c>
      <c r="R52" s="84">
        <v>31230.904612999999</v>
      </c>
      <c r="S52" s="84">
        <v>142099.45321000001</v>
      </c>
      <c r="T52" s="84">
        <v>9904.1302990000004</v>
      </c>
      <c r="U52" s="84">
        <v>638102.90312399995</v>
      </c>
      <c r="V52" s="84"/>
      <c r="W52" s="84"/>
    </row>
    <row r="53" spans="1:24" ht="18" x14ac:dyDescent="0.25">
      <c r="B53" s="48" t="s">
        <v>116</v>
      </c>
      <c r="C53" s="84">
        <v>35828.505996</v>
      </c>
      <c r="D53" s="84">
        <v>21762.981205</v>
      </c>
      <c r="E53" s="84">
        <v>66143.257215000005</v>
      </c>
      <c r="F53" s="84">
        <v>45407.974355999999</v>
      </c>
      <c r="G53" s="84">
        <v>3414.9253199999998</v>
      </c>
      <c r="H53" s="84">
        <v>14641.393757</v>
      </c>
      <c r="I53" s="84">
        <v>240972.35006890001</v>
      </c>
      <c r="J53" s="84">
        <v>14905.952902999999</v>
      </c>
      <c r="K53" s="84">
        <v>25631.705862999999</v>
      </c>
      <c r="L53" s="84">
        <v>54549.187249000002</v>
      </c>
      <c r="M53" s="84">
        <v>14482.918693</v>
      </c>
      <c r="N53" s="84">
        <v>14701.804872000001</v>
      </c>
      <c r="O53" s="84">
        <v>14713.264598</v>
      </c>
      <c r="P53" s="84">
        <v>214144.84055399999</v>
      </c>
      <c r="Q53" s="84">
        <v>7583.131856</v>
      </c>
      <c r="R53" s="84">
        <v>35265.246541</v>
      </c>
      <c r="S53" s="84">
        <v>109116.20239000001</v>
      </c>
      <c r="T53" s="84">
        <v>5690.9440690000001</v>
      </c>
      <c r="U53" s="84">
        <v>562779.8979029</v>
      </c>
      <c r="V53" s="84"/>
      <c r="W53" s="84"/>
    </row>
    <row r="54" spans="1:24" ht="18" x14ac:dyDescent="0.25">
      <c r="B54" s="48" t="s">
        <v>117</v>
      </c>
      <c r="C54" s="84">
        <v>27650.498371000001</v>
      </c>
      <c r="D54" s="84">
        <v>14803.249892</v>
      </c>
      <c r="E54" s="84">
        <v>66996.015146000005</v>
      </c>
      <c r="F54" s="84">
        <v>46841.642367</v>
      </c>
      <c r="G54" s="84">
        <v>4949.1595459999999</v>
      </c>
      <c r="H54" s="84">
        <v>11012.993377000001</v>
      </c>
      <c r="I54" s="84">
        <v>222255.08709300001</v>
      </c>
      <c r="J54" s="84">
        <v>19054.367447000001</v>
      </c>
      <c r="K54" s="84">
        <v>21230.355233999999</v>
      </c>
      <c r="L54" s="84">
        <v>39836.678307000002</v>
      </c>
      <c r="M54" s="84">
        <v>6902.44308</v>
      </c>
      <c r="N54" s="84">
        <v>17362.790452000001</v>
      </c>
      <c r="O54" s="84">
        <v>18402.595138000001</v>
      </c>
      <c r="P54" s="84">
        <v>212322.11083300001</v>
      </c>
      <c r="Q54" s="84">
        <v>6249.4544690000002</v>
      </c>
      <c r="R54" s="84">
        <v>36768.341735000002</v>
      </c>
      <c r="S54" s="84">
        <v>106520.070205</v>
      </c>
      <c r="T54" s="84">
        <v>7342.628925</v>
      </c>
      <c r="U54" s="84">
        <v>536566.34036799998</v>
      </c>
      <c r="V54" s="84"/>
      <c r="W54" s="84"/>
    </row>
    <row r="55" spans="1:24" ht="18" x14ac:dyDescent="0.25">
      <c r="B55" s="48" t="s">
        <v>118</v>
      </c>
      <c r="C55" s="84">
        <v>43711.936079999999</v>
      </c>
      <c r="D55" s="84">
        <v>9340.4644370000005</v>
      </c>
      <c r="E55" s="84">
        <v>79587.116171999995</v>
      </c>
      <c r="F55" s="84">
        <v>54717.975461000002</v>
      </c>
      <c r="G55" s="84">
        <v>4106.1266180000002</v>
      </c>
      <c r="H55" s="84">
        <v>14865.133542</v>
      </c>
      <c r="I55" s="84">
        <v>241372.87182500001</v>
      </c>
      <c r="J55" s="84">
        <v>18425.702378999998</v>
      </c>
      <c r="K55" s="84">
        <v>31401.967439</v>
      </c>
      <c r="L55" s="84">
        <v>15004.593622</v>
      </c>
      <c r="M55" s="84">
        <v>9717.2842369999998</v>
      </c>
      <c r="N55" s="84">
        <v>9039.9407460000002</v>
      </c>
      <c r="O55" s="84">
        <v>29864.896294999999</v>
      </c>
      <c r="P55" s="84">
        <v>237407.08244599999</v>
      </c>
      <c r="Q55" s="84">
        <v>4904.4041989999996</v>
      </c>
      <c r="R55" s="84">
        <v>43212.867623999999</v>
      </c>
      <c r="S55" s="84">
        <v>120604.8924</v>
      </c>
      <c r="T55" s="84">
        <v>4250.5748729999996</v>
      </c>
      <c r="U55" s="84">
        <v>606329.58139599999</v>
      </c>
      <c r="V55" s="84"/>
      <c r="W55" s="84"/>
    </row>
    <row r="56" spans="1:24" ht="18" x14ac:dyDescent="0.25">
      <c r="B56" s="48" t="s">
        <v>119</v>
      </c>
      <c r="C56" s="84">
        <v>29472.922771000001</v>
      </c>
      <c r="D56" s="84">
        <v>10617.970514000001</v>
      </c>
      <c r="E56" s="84">
        <v>87607.051863999994</v>
      </c>
      <c r="F56" s="84">
        <v>63915.473796999999</v>
      </c>
      <c r="G56" s="84">
        <v>1621.0718830000001</v>
      </c>
      <c r="H56" s="84">
        <v>11764.913866000001</v>
      </c>
      <c r="I56" s="84">
        <v>243322.25242100001</v>
      </c>
      <c r="J56" s="84">
        <v>17260.219732000001</v>
      </c>
      <c r="K56" s="84">
        <v>21711.965970000001</v>
      </c>
      <c r="L56" s="84">
        <v>45407.714705999999</v>
      </c>
      <c r="M56" s="84">
        <v>10776.575659</v>
      </c>
      <c r="N56" s="84">
        <v>16206.8604</v>
      </c>
      <c r="O56" s="84">
        <v>5603.7631270000002</v>
      </c>
      <c r="P56" s="84">
        <v>259243.235801</v>
      </c>
      <c r="Q56" s="84">
        <v>6179.7449079999997</v>
      </c>
      <c r="R56" s="84">
        <v>35446.600960000003</v>
      </c>
      <c r="S56" s="84">
        <v>147346.802673</v>
      </c>
      <c r="T56" s="84">
        <v>5240.3963270000004</v>
      </c>
      <c r="U56" s="84">
        <v>624885.85918399994</v>
      </c>
      <c r="V56" s="84"/>
      <c r="W56" s="84"/>
    </row>
    <row r="57" spans="1:24" ht="18" x14ac:dyDescent="0.25">
      <c r="B57" s="48" t="s">
        <v>120</v>
      </c>
      <c r="C57" s="84">
        <v>21054.410491999999</v>
      </c>
      <c r="D57" s="84">
        <v>3041.773009</v>
      </c>
      <c r="E57" s="84">
        <v>84599.076499999996</v>
      </c>
      <c r="F57" s="84">
        <v>49098.948678000001</v>
      </c>
      <c r="G57" s="84">
        <v>7815.940963</v>
      </c>
      <c r="H57" s="84">
        <v>16962.965145999999</v>
      </c>
      <c r="I57" s="84">
        <v>204750.15206299999</v>
      </c>
      <c r="J57" s="84">
        <v>21766.260687000002</v>
      </c>
      <c r="K57" s="84">
        <v>17640.933057999999</v>
      </c>
      <c r="L57" s="84">
        <v>32363.446802999999</v>
      </c>
      <c r="M57" s="84">
        <v>11126.831783</v>
      </c>
      <c r="N57" s="84">
        <v>7526.6016319999999</v>
      </c>
      <c r="O57" s="84">
        <v>6335.1350210000001</v>
      </c>
      <c r="P57" s="84">
        <v>259555.63192399999</v>
      </c>
      <c r="Q57" s="84">
        <v>5595.8447690000003</v>
      </c>
      <c r="R57" s="84">
        <v>32130.884588000001</v>
      </c>
      <c r="S57" s="84">
        <v>159273.176886</v>
      </c>
      <c r="T57" s="84">
        <v>10089.496574999999</v>
      </c>
      <c r="U57" s="84">
        <v>580048.76755400002</v>
      </c>
      <c r="V57" s="84"/>
      <c r="W57" s="84"/>
    </row>
    <row r="58" spans="1:24" ht="18" x14ac:dyDescent="0.25">
      <c r="B58" s="48" t="s">
        <v>121</v>
      </c>
      <c r="C58" s="84">
        <v>14886.145933</v>
      </c>
      <c r="D58" s="84">
        <v>2648.5696979999998</v>
      </c>
      <c r="E58" s="84">
        <v>69100.295771999998</v>
      </c>
      <c r="F58" s="84">
        <v>47588.775495000002</v>
      </c>
      <c r="G58" s="84">
        <v>2521.540724</v>
      </c>
      <c r="H58" s="84">
        <v>10786.550384</v>
      </c>
      <c r="I58" s="84">
        <v>148361.18489100001</v>
      </c>
      <c r="J58" s="84">
        <v>16016.804684000001</v>
      </c>
      <c r="K58" s="84">
        <v>14878.092573</v>
      </c>
      <c r="L58" s="84">
        <v>24048.803180999999</v>
      </c>
      <c r="M58" s="84">
        <v>5390.2106510000003</v>
      </c>
      <c r="N58" s="84">
        <v>6813.6785380000001</v>
      </c>
      <c r="O58" s="84">
        <v>3753.4888999999998</v>
      </c>
      <c r="P58" s="84">
        <v>245694.68873200001</v>
      </c>
      <c r="Q58" s="84">
        <v>4790.3024640000003</v>
      </c>
      <c r="R58" s="84">
        <v>29838.32259</v>
      </c>
      <c r="S58" s="84">
        <v>152778.21799800001</v>
      </c>
      <c r="T58" s="84">
        <v>5249.9729180000004</v>
      </c>
      <c r="U58" s="84">
        <v>483292.28824600001</v>
      </c>
      <c r="V58" s="84"/>
      <c r="W58" s="84"/>
    </row>
    <row r="59" spans="1:24" ht="18" x14ac:dyDescent="0.25">
      <c r="B59" s="48" t="s">
        <v>122</v>
      </c>
      <c r="C59" s="84">
        <v>36933.946247</v>
      </c>
      <c r="D59" s="84">
        <v>21450.768402000002</v>
      </c>
      <c r="E59" s="84">
        <v>82113.463170999996</v>
      </c>
      <c r="F59" s="84">
        <v>56784.023354999998</v>
      </c>
      <c r="G59" s="84">
        <v>4990.5591109999996</v>
      </c>
      <c r="H59" s="84">
        <v>15175.311274</v>
      </c>
      <c r="I59" s="84">
        <v>156637.5296486</v>
      </c>
      <c r="J59" s="84">
        <v>15794.472788999999</v>
      </c>
      <c r="K59" s="84">
        <v>24393.644013699999</v>
      </c>
      <c r="L59" s="84">
        <v>25567.957784099999</v>
      </c>
      <c r="M59" s="84">
        <v>6815.9907519999997</v>
      </c>
      <c r="N59" s="84">
        <v>17383.9287243</v>
      </c>
      <c r="O59" s="84">
        <v>4406.375258</v>
      </c>
      <c r="P59" s="84">
        <v>270114.71975609998</v>
      </c>
      <c r="Q59" s="84">
        <v>12685.821559</v>
      </c>
      <c r="R59" s="84">
        <v>36872.264672999998</v>
      </c>
      <c r="S59" s="93">
        <v>156067.46531100001</v>
      </c>
      <c r="T59" s="93">
        <v>2309.553676</v>
      </c>
      <c r="U59" s="84">
        <v>548109.21249870001</v>
      </c>
      <c r="V59" s="84"/>
      <c r="W59" s="84"/>
    </row>
    <row r="60" spans="1:24" ht="18" x14ac:dyDescent="0.25">
      <c r="B60" s="48" t="s">
        <v>123</v>
      </c>
      <c r="C60" s="84">
        <v>41309.547052599999</v>
      </c>
      <c r="D60" s="84">
        <v>26143.230660599998</v>
      </c>
      <c r="E60" s="84">
        <v>67162.145422999994</v>
      </c>
      <c r="F60" s="84">
        <v>43077.511221000001</v>
      </c>
      <c r="G60" s="84">
        <v>5499.9613790000003</v>
      </c>
      <c r="H60" s="84">
        <v>16212.545142000001</v>
      </c>
      <c r="I60" s="84">
        <v>194163.9682684</v>
      </c>
      <c r="J60" s="84">
        <v>15063.514012</v>
      </c>
      <c r="K60" s="84">
        <v>17677.2452772</v>
      </c>
      <c r="L60" s="84">
        <v>29676.693173900003</v>
      </c>
      <c r="M60" s="84">
        <v>11557.660125</v>
      </c>
      <c r="N60" s="84">
        <v>13360.3666216</v>
      </c>
      <c r="O60" s="84">
        <v>11634.262185</v>
      </c>
      <c r="P60" s="84">
        <v>211672.666214</v>
      </c>
      <c r="Q60" s="84">
        <v>7024.9915719999999</v>
      </c>
      <c r="R60" s="84">
        <v>30405.004569000001</v>
      </c>
      <c r="S60" s="93">
        <v>124020.497986</v>
      </c>
      <c r="T60" s="93">
        <v>6579.1012769999998</v>
      </c>
      <c r="U60" s="84">
        <v>520887.428235</v>
      </c>
      <c r="V60" s="84"/>
      <c r="W60" s="84"/>
    </row>
    <row r="61" spans="1:24" ht="18" x14ac:dyDescent="0.25">
      <c r="B61" s="48" t="s">
        <v>124</v>
      </c>
      <c r="C61" s="84">
        <v>61160.2667392</v>
      </c>
      <c r="D61" s="84">
        <v>48213.919829200007</v>
      </c>
      <c r="E61" s="84">
        <v>61851.192198699995</v>
      </c>
      <c r="F61" s="84">
        <v>37755.336756699995</v>
      </c>
      <c r="G61" s="84">
        <v>2946.9780639999999</v>
      </c>
      <c r="H61" s="84">
        <v>17517.458450999999</v>
      </c>
      <c r="I61" s="84">
        <v>186982.08579555</v>
      </c>
      <c r="J61" s="84">
        <v>17408.507257000001</v>
      </c>
      <c r="K61" s="84">
        <v>33944.871461000002</v>
      </c>
      <c r="L61" s="84">
        <v>24893.0294636</v>
      </c>
      <c r="M61" s="84">
        <v>11611.3828113</v>
      </c>
      <c r="N61" s="84">
        <v>16850.183723499998</v>
      </c>
      <c r="O61" s="84">
        <v>4045.6812690000002</v>
      </c>
      <c r="P61" s="84">
        <v>194087.429443</v>
      </c>
      <c r="Q61" s="84">
        <v>5842.9277140000004</v>
      </c>
      <c r="R61" s="84">
        <v>32027.286592</v>
      </c>
      <c r="S61" s="93">
        <v>104450.516427</v>
      </c>
      <c r="T61" s="93">
        <v>3307.8860800000002</v>
      </c>
      <c r="U61" s="84">
        <v>507388.86025644996</v>
      </c>
      <c r="V61" s="84"/>
      <c r="W61" s="84"/>
    </row>
    <row r="62" spans="1:24" ht="18" x14ac:dyDescent="0.25">
      <c r="A62" s="92">
        <v>2016</v>
      </c>
      <c r="B62" s="48" t="s">
        <v>113</v>
      </c>
      <c r="C62" s="84">
        <v>48206.241651224002</v>
      </c>
      <c r="D62" s="84">
        <v>30657.276372425997</v>
      </c>
      <c r="E62" s="84">
        <v>81773.7917036</v>
      </c>
      <c r="F62" s="84">
        <v>49791.544336978994</v>
      </c>
      <c r="G62" s="84">
        <v>1229.354503</v>
      </c>
      <c r="H62" s="84">
        <v>25576.900938999999</v>
      </c>
      <c r="I62" s="84">
        <v>251359.32049356899</v>
      </c>
      <c r="J62" s="84">
        <v>16588.525791627002</v>
      </c>
      <c r="K62" s="84">
        <v>21190.560752539001</v>
      </c>
      <c r="L62" s="84">
        <v>22506.114674775003</v>
      </c>
      <c r="M62" s="84">
        <v>11450.732944366</v>
      </c>
      <c r="N62" s="84">
        <v>31550.044415639</v>
      </c>
      <c r="O62" s="84">
        <v>5963.2463881599997</v>
      </c>
      <c r="P62" s="84">
        <v>235236.037421919</v>
      </c>
      <c r="Q62" s="84">
        <v>6605.1553480000002</v>
      </c>
      <c r="R62" s="84">
        <v>29003.424295316003</v>
      </c>
      <c r="S62" s="84">
        <v>125970.67734241999</v>
      </c>
      <c r="T62" s="93">
        <v>8025.2903450000003</v>
      </c>
      <c r="U62" s="84">
        <v>624600.68161531189</v>
      </c>
      <c r="V62" s="84"/>
      <c r="W62" s="84"/>
      <c r="X62" s="93"/>
    </row>
    <row r="63" spans="1:24" ht="18" x14ac:dyDescent="0.25">
      <c r="B63" s="48" t="s">
        <v>114</v>
      </c>
      <c r="C63" s="84">
        <v>34642.138455188004</v>
      </c>
      <c r="D63" s="84">
        <v>20640.125540599995</v>
      </c>
      <c r="E63" s="84">
        <v>66385.400886910997</v>
      </c>
      <c r="F63" s="84">
        <v>41359.118541650998</v>
      </c>
      <c r="G63" s="84">
        <v>9360.7587000599997</v>
      </c>
      <c r="H63" s="84">
        <v>12720.240729200001</v>
      </c>
      <c r="I63" s="84">
        <v>205518.029335117</v>
      </c>
      <c r="J63" s="84">
        <v>13468.992171877</v>
      </c>
      <c r="K63" s="84">
        <v>30958.483454870999</v>
      </c>
      <c r="L63" s="84">
        <v>25050.364766299001</v>
      </c>
      <c r="M63" s="84">
        <v>9812.3456933419984</v>
      </c>
      <c r="N63" s="84">
        <v>29474.500427573003</v>
      </c>
      <c r="O63" s="84">
        <v>8446.13922379</v>
      </c>
      <c r="P63" s="84">
        <v>216421.445591645</v>
      </c>
      <c r="Q63" s="84">
        <v>5099.9940704000001</v>
      </c>
      <c r="R63" s="84">
        <v>29263.601172882998</v>
      </c>
      <c r="S63" s="84">
        <v>120343.796349757</v>
      </c>
      <c r="T63" s="93">
        <v>8635.4345187500003</v>
      </c>
      <c r="U63" s="84">
        <v>531602.44878761098</v>
      </c>
      <c r="V63" s="84"/>
      <c r="W63" s="84"/>
      <c r="X63" s="93"/>
    </row>
    <row r="64" spans="1:24" ht="18" x14ac:dyDescent="0.25">
      <c r="B64" s="48" t="s">
        <v>115</v>
      </c>
      <c r="C64" s="84">
        <v>18238.563774806</v>
      </c>
      <c r="D64" s="84">
        <v>3149.7812171300011</v>
      </c>
      <c r="E64" s="84">
        <v>65624.758059134998</v>
      </c>
      <c r="F64" s="84">
        <v>44818.929932084997</v>
      </c>
      <c r="G64" s="84">
        <v>3926.0349200000001</v>
      </c>
      <c r="H64" s="84">
        <v>13820.62477</v>
      </c>
      <c r="I64" s="84">
        <v>251028.977201189</v>
      </c>
      <c r="J64" s="84">
        <v>15310.470663515</v>
      </c>
      <c r="K64" s="84">
        <v>23115.817131509997</v>
      </c>
      <c r="L64" s="84">
        <v>61441.183126200995</v>
      </c>
      <c r="M64" s="84">
        <v>10178.395697621001</v>
      </c>
      <c r="N64" s="84">
        <v>21894.309547360001</v>
      </c>
      <c r="O64" s="84">
        <v>15237.702865309999</v>
      </c>
      <c r="P64" s="84">
        <v>192477.40172679801</v>
      </c>
      <c r="Q64" s="84">
        <v>5197.92626019</v>
      </c>
      <c r="R64" s="84">
        <v>32257.991282465999</v>
      </c>
      <c r="S64" s="84">
        <v>108853.026900108</v>
      </c>
      <c r="T64" s="93">
        <v>7628.56605829</v>
      </c>
      <c r="U64" s="84">
        <v>534998.26682021806</v>
      </c>
      <c r="V64" s="84"/>
      <c r="W64" s="84"/>
      <c r="X64" s="95"/>
    </row>
    <row r="65" spans="1:23" ht="18" x14ac:dyDescent="0.25">
      <c r="B65" s="48" t="s">
        <v>116</v>
      </c>
      <c r="C65" s="84">
        <v>24996.471685474997</v>
      </c>
      <c r="D65" s="84">
        <v>8339.1341609219999</v>
      </c>
      <c r="E65" s="84">
        <v>78055.192600989001</v>
      </c>
      <c r="F65" s="84">
        <v>56625.584865480007</v>
      </c>
      <c r="G65" s="84">
        <v>5147.3328186479994</v>
      </c>
      <c r="H65" s="84">
        <v>15019.926273861</v>
      </c>
      <c r="I65" s="84">
        <v>384536.14933374402</v>
      </c>
      <c r="J65" s="84">
        <v>23972.414899151001</v>
      </c>
      <c r="K65" s="84">
        <v>28049.995583459</v>
      </c>
      <c r="L65" s="84">
        <v>139588.440002888</v>
      </c>
      <c r="M65" s="84">
        <v>12895.912896797001</v>
      </c>
      <c r="N65" s="84">
        <v>33927.977477266002</v>
      </c>
      <c r="O65" s="84">
        <v>17034.260433899999</v>
      </c>
      <c r="P65" s="84">
        <v>305259.978286492</v>
      </c>
      <c r="Q65" s="84">
        <v>27798.909447630002</v>
      </c>
      <c r="R65" s="84">
        <v>60629.319069794001</v>
      </c>
      <c r="S65" s="84">
        <v>114666.75019728999</v>
      </c>
      <c r="T65" s="93">
        <v>10281.350611940001</v>
      </c>
      <c r="U65" s="84">
        <v>803129.14251864003</v>
      </c>
      <c r="V65" s="84"/>
      <c r="W65" s="84"/>
    </row>
    <row r="66" spans="1:23" ht="18" x14ac:dyDescent="0.25">
      <c r="B66" s="48" t="s">
        <v>117</v>
      </c>
      <c r="C66" s="84">
        <v>39549.9348876</v>
      </c>
      <c r="D66" s="84">
        <v>11880.823301</v>
      </c>
      <c r="E66" s="84">
        <v>112847.615488064</v>
      </c>
      <c r="F66" s="84">
        <v>96057.583143244992</v>
      </c>
      <c r="G66" s="84">
        <v>7315.5028857540001</v>
      </c>
      <c r="H66" s="84">
        <v>8766.3944582350014</v>
      </c>
      <c r="I66" s="84">
        <v>263399.50190593704</v>
      </c>
      <c r="J66" s="84">
        <v>12756.362519093</v>
      </c>
      <c r="K66" s="84">
        <v>57735.109731778</v>
      </c>
      <c r="L66" s="84">
        <v>66593.150552947991</v>
      </c>
      <c r="M66" s="84">
        <v>8047.9934084910001</v>
      </c>
      <c r="N66" s="84">
        <v>27050.940947652001</v>
      </c>
      <c r="O66" s="84">
        <v>5260.4558079999997</v>
      </c>
      <c r="P66" s="84">
        <v>217883.04445490302</v>
      </c>
      <c r="Q66" s="84">
        <v>10273.6534735</v>
      </c>
      <c r="R66" s="84">
        <v>24290.691289822</v>
      </c>
      <c r="S66" s="84">
        <v>131395.09533712899</v>
      </c>
      <c r="T66" s="93">
        <v>11267.532593669999</v>
      </c>
      <c r="U66" s="84">
        <v>644947.62933017407</v>
      </c>
      <c r="V66" s="84"/>
      <c r="W66" s="84"/>
    </row>
    <row r="67" spans="1:23" ht="18" x14ac:dyDescent="0.25">
      <c r="B67" s="48" t="s">
        <v>118</v>
      </c>
      <c r="C67" s="84">
        <v>27717.689600139998</v>
      </c>
      <c r="D67" s="84">
        <v>3604.0941679999996</v>
      </c>
      <c r="E67" s="84">
        <v>64548.241152129995</v>
      </c>
      <c r="F67" s="84">
        <v>46380.134703682001</v>
      </c>
      <c r="G67" s="84">
        <v>3980.5377574929998</v>
      </c>
      <c r="H67" s="84">
        <v>11540.430850956</v>
      </c>
      <c r="I67" s="84">
        <v>441445.11052952195</v>
      </c>
      <c r="J67" s="84">
        <v>36883.308362030999</v>
      </c>
      <c r="K67" s="84">
        <v>37240.922717998998</v>
      </c>
      <c r="L67" s="84">
        <v>177228.83016917401</v>
      </c>
      <c r="M67" s="84">
        <v>6652.5407839359996</v>
      </c>
      <c r="N67" s="84">
        <v>29490.116999016998</v>
      </c>
      <c r="O67" s="84">
        <v>18667.721192159999</v>
      </c>
      <c r="P67" s="84">
        <v>372287.89660498401</v>
      </c>
      <c r="Q67" s="84">
        <v>22579.65797</v>
      </c>
      <c r="R67" s="84">
        <v>40207.677039568</v>
      </c>
      <c r="S67" s="84">
        <v>250452.35942776501</v>
      </c>
      <c r="T67" s="93">
        <v>6088.1788841300004</v>
      </c>
      <c r="U67" s="84">
        <v>912087.11677090591</v>
      </c>
      <c r="V67" s="84"/>
      <c r="W67" s="84"/>
    </row>
    <row r="68" spans="1:23" ht="18" x14ac:dyDescent="0.25">
      <c r="B68" s="48" t="s">
        <v>119</v>
      </c>
      <c r="C68" s="84">
        <v>29628.384987752997</v>
      </c>
      <c r="D68" s="84">
        <v>1907.9795040000001</v>
      </c>
      <c r="E68" s="84">
        <v>76196.402638475993</v>
      </c>
      <c r="F68" s="84">
        <v>40962.866248245999</v>
      </c>
      <c r="G68" s="84">
        <v>4390.0286610000003</v>
      </c>
      <c r="H68" s="84">
        <v>23719.602971299999</v>
      </c>
      <c r="I68" s="84">
        <v>387405.88815217104</v>
      </c>
      <c r="J68" s="84">
        <v>21160.814040214002</v>
      </c>
      <c r="K68" s="84">
        <v>15326.374693403999</v>
      </c>
      <c r="L68" s="84">
        <v>135859.291076922</v>
      </c>
      <c r="M68" s="84">
        <v>10165.00169653</v>
      </c>
      <c r="N68" s="84">
        <v>28932.096683595999</v>
      </c>
      <c r="O68" s="84">
        <v>4179.4154912510003</v>
      </c>
      <c r="P68" s="84">
        <v>247109.11095527999</v>
      </c>
      <c r="Q68" s="84">
        <v>7863.6763360900004</v>
      </c>
      <c r="R68" s="84">
        <v>37964.936429802001</v>
      </c>
      <c r="S68" s="84">
        <v>136944.96155551699</v>
      </c>
      <c r="T68" s="93">
        <v>6843.5813600600004</v>
      </c>
      <c r="U68" s="84">
        <v>747183.36809373996</v>
      </c>
      <c r="V68" s="84"/>
      <c r="W68" s="84"/>
    </row>
    <row r="69" spans="1:23" ht="18" x14ac:dyDescent="0.25">
      <c r="B69" s="48" t="s">
        <v>120</v>
      </c>
      <c r="C69" s="84">
        <v>30170.626412369998</v>
      </c>
      <c r="D69" s="84">
        <v>2317.6093860000001</v>
      </c>
      <c r="E69" s="84">
        <v>116911.28272141999</v>
      </c>
      <c r="F69" s="84">
        <v>63532.464365419997</v>
      </c>
      <c r="G69" s="84">
        <v>7094.8476380000002</v>
      </c>
      <c r="H69" s="84">
        <v>41372.006565999996</v>
      </c>
      <c r="I69" s="84">
        <v>434861.16487378004</v>
      </c>
      <c r="J69" s="84">
        <v>25572.480727180002</v>
      </c>
      <c r="K69" s="84">
        <v>26277.13846061</v>
      </c>
      <c r="L69" s="84">
        <v>95028.131028479998</v>
      </c>
      <c r="M69" s="84">
        <v>14663.741701729999</v>
      </c>
      <c r="N69" s="84">
        <v>27615.983912529999</v>
      </c>
      <c r="O69" s="84">
        <v>27852.28492491</v>
      </c>
      <c r="P69" s="84">
        <v>307604.0517138</v>
      </c>
      <c r="Q69" s="84">
        <v>9713.7742911100013</v>
      </c>
      <c r="R69" s="84">
        <v>43984.299503050002</v>
      </c>
      <c r="S69" s="84">
        <v>169141.43707059001</v>
      </c>
      <c r="T69" s="93">
        <v>11222.643829000001</v>
      </c>
      <c r="U69" s="84">
        <v>900769.76955037005</v>
      </c>
      <c r="V69" s="84"/>
      <c r="W69" s="84"/>
    </row>
    <row r="70" spans="1:23" ht="18" x14ac:dyDescent="0.25">
      <c r="B70" s="48" t="s">
        <v>121</v>
      </c>
      <c r="C70" s="84">
        <v>28048.560702201001</v>
      </c>
      <c r="D70" s="84">
        <v>4293.1154970000007</v>
      </c>
      <c r="E70" s="84">
        <v>101422.843229422</v>
      </c>
      <c r="F70" s="84">
        <v>60981.424190622005</v>
      </c>
      <c r="G70" s="84">
        <v>8613.3513569999996</v>
      </c>
      <c r="H70" s="84">
        <v>25368.490933000001</v>
      </c>
      <c r="I70" s="84">
        <v>369223.26302869397</v>
      </c>
      <c r="J70" s="84">
        <v>27750.222727869997</v>
      </c>
      <c r="K70" s="84">
        <v>21332.098384928002</v>
      </c>
      <c r="L70" s="84">
        <v>74494.229258955005</v>
      </c>
      <c r="M70" s="84">
        <v>11969.31421226</v>
      </c>
      <c r="N70" s="84">
        <v>34744.556251346003</v>
      </c>
      <c r="O70" s="84">
        <v>13527.688722947001</v>
      </c>
      <c r="P70" s="84">
        <v>301063.10787185305</v>
      </c>
      <c r="Q70" s="84">
        <v>8392.5981343900003</v>
      </c>
      <c r="R70" s="84">
        <v>39340.864463208003</v>
      </c>
      <c r="S70" s="84">
        <v>172563.958859607</v>
      </c>
      <c r="T70" s="93">
        <v>10845.044542309999</v>
      </c>
      <c r="U70" s="84">
        <v>810602.81937447994</v>
      </c>
      <c r="V70" s="84"/>
      <c r="W70" s="84"/>
    </row>
    <row r="71" spans="1:23" ht="18" x14ac:dyDescent="0.25">
      <c r="B71" s="48" t="s">
        <v>122</v>
      </c>
      <c r="C71" s="84">
        <v>21152.253843503</v>
      </c>
      <c r="D71" s="84">
        <v>2775.1936580000001</v>
      </c>
      <c r="E71" s="84">
        <v>98105.466020039996</v>
      </c>
      <c r="F71" s="84">
        <v>68230.400964040004</v>
      </c>
      <c r="G71" s="84">
        <v>3066.297626</v>
      </c>
      <c r="H71" s="84">
        <v>24068.171912000002</v>
      </c>
      <c r="I71" s="84">
        <v>455899.97116160498</v>
      </c>
      <c r="J71" s="84">
        <v>21627.849918855001</v>
      </c>
      <c r="K71" s="84">
        <v>37594.005304802005</v>
      </c>
      <c r="L71" s="84">
        <v>126096.52433410099</v>
      </c>
      <c r="M71" s="84">
        <v>8098.2231684689996</v>
      </c>
      <c r="N71" s="84">
        <v>29850.531104006001</v>
      </c>
      <c r="O71" s="84">
        <v>15456.9122484</v>
      </c>
      <c r="P71" s="84">
        <v>252778.68017898098</v>
      </c>
      <c r="Q71" s="84">
        <v>11043.911576</v>
      </c>
      <c r="R71" s="84">
        <v>37463.916636191003</v>
      </c>
      <c r="S71" s="84">
        <v>140026.67285652898</v>
      </c>
      <c r="T71" s="93">
        <v>6372.65258481</v>
      </c>
      <c r="U71" s="84">
        <v>834309.02378893888</v>
      </c>
      <c r="V71" s="84"/>
      <c r="W71" s="84"/>
    </row>
    <row r="72" spans="1:23" ht="18" x14ac:dyDescent="0.25">
      <c r="B72" s="48" t="s">
        <v>123</v>
      </c>
      <c r="C72" s="84">
        <v>25110.423508832999</v>
      </c>
      <c r="D72" s="84">
        <v>3615.0390280000006</v>
      </c>
      <c r="E72" s="84">
        <v>107740.995671799</v>
      </c>
      <c r="F72" s="84">
        <v>59717.664842498998</v>
      </c>
      <c r="G72" s="84">
        <v>10449.407986299999</v>
      </c>
      <c r="H72" s="84">
        <v>34634.342949999998</v>
      </c>
      <c r="I72" s="84">
        <v>324335.55397535901</v>
      </c>
      <c r="J72" s="84">
        <v>22188.503963945001</v>
      </c>
      <c r="K72" s="84">
        <v>38191.099624875998</v>
      </c>
      <c r="L72" s="84">
        <v>56192.179933824998</v>
      </c>
      <c r="M72" s="84">
        <v>11910.184497555001</v>
      </c>
      <c r="N72" s="84">
        <v>19088.087648610999</v>
      </c>
      <c r="O72" s="84">
        <v>8013.4092419999997</v>
      </c>
      <c r="P72" s="84">
        <v>248552.264174218</v>
      </c>
      <c r="Q72" s="84">
        <v>8772.7507440000009</v>
      </c>
      <c r="R72" s="84">
        <v>39443.440181514001</v>
      </c>
      <c r="S72" s="84">
        <v>124370.85824016499</v>
      </c>
      <c r="T72" s="93">
        <v>8815.5469590400007</v>
      </c>
      <c r="U72" s="84">
        <v>714554.7842892491</v>
      </c>
      <c r="V72" s="84"/>
      <c r="W72" s="84"/>
    </row>
    <row r="73" spans="1:23" ht="18" x14ac:dyDescent="0.25">
      <c r="B73" s="48" t="s">
        <v>124</v>
      </c>
      <c r="C73" s="84">
        <v>36387.662805132</v>
      </c>
      <c r="D73" s="84">
        <v>8687.0043836999994</v>
      </c>
      <c r="E73" s="84">
        <v>106955.94803730999</v>
      </c>
      <c r="F73" s="84">
        <v>77700.463956309992</v>
      </c>
      <c r="G73" s="84">
        <v>4733.5692499999996</v>
      </c>
      <c r="H73" s="84">
        <v>19322.439633999998</v>
      </c>
      <c r="I73" s="84">
        <v>347649.810158843</v>
      </c>
      <c r="J73" s="84">
        <v>34818.021438987998</v>
      </c>
      <c r="K73" s="84">
        <v>25862.260729828999</v>
      </c>
      <c r="L73" s="84">
        <v>47745.200900557</v>
      </c>
      <c r="M73" s="84">
        <v>10685.060970353999</v>
      </c>
      <c r="N73" s="84">
        <v>26152.573984337003</v>
      </c>
      <c r="O73" s="84">
        <v>9207.5689849999999</v>
      </c>
      <c r="P73" s="84">
        <v>260602.31632019</v>
      </c>
      <c r="Q73" s="84">
        <v>11040.836282850001</v>
      </c>
      <c r="R73" s="84">
        <v>36983.631149782996</v>
      </c>
      <c r="S73" s="84">
        <v>139732.67940264</v>
      </c>
      <c r="T73" s="93">
        <v>7176.9357466199999</v>
      </c>
      <c r="U73" s="84">
        <v>758772.673068095</v>
      </c>
      <c r="V73" s="84"/>
      <c r="W73" s="84"/>
    </row>
    <row r="74" spans="1:23" s="97" customFormat="1" ht="18.75" x14ac:dyDescent="0.25">
      <c r="A74" s="96">
        <v>2017</v>
      </c>
      <c r="B74" s="48" t="s">
        <v>113</v>
      </c>
      <c r="C74" s="84">
        <v>25482.460087501</v>
      </c>
      <c r="D74" s="84">
        <v>5084.4098089999998</v>
      </c>
      <c r="E74" s="84">
        <v>73212.655867350011</v>
      </c>
      <c r="F74" s="84">
        <v>50620.195499739995</v>
      </c>
      <c r="G74" s="84">
        <v>3828.5563712500002</v>
      </c>
      <c r="H74" s="84">
        <v>11084.131788000001</v>
      </c>
      <c r="I74" s="84">
        <v>388723.80174784397</v>
      </c>
      <c r="J74" s="84">
        <v>29520.401850680999</v>
      </c>
      <c r="K74" s="84">
        <v>33896.097135584001</v>
      </c>
      <c r="L74" s="84">
        <v>64669.141439927</v>
      </c>
      <c r="M74" s="84">
        <v>11399.195464398999</v>
      </c>
      <c r="N74" s="84">
        <v>29771.003777762002</v>
      </c>
      <c r="O74" s="84">
        <v>8330.3632589999997</v>
      </c>
      <c r="P74" s="84">
        <v>244577.25140412297</v>
      </c>
      <c r="Q74" s="84">
        <v>139157.98626018202</v>
      </c>
      <c r="R74" s="84">
        <v>33702.935293729999</v>
      </c>
      <c r="S74" s="84">
        <v>10094.831477037</v>
      </c>
      <c r="T74" s="93">
        <v>8827.2766302</v>
      </c>
      <c r="U74" s="84">
        <f>C74+E74+I74+P74+T74</f>
        <v>740823.44573701802</v>
      </c>
      <c r="V74" s="84"/>
      <c r="W74" s="84"/>
    </row>
    <row r="75" spans="1:23" s="97" customFormat="1" ht="18.75" x14ac:dyDescent="0.25">
      <c r="B75" s="48" t="s">
        <v>114</v>
      </c>
      <c r="C75" s="84">
        <v>23155.416269361998</v>
      </c>
      <c r="D75" s="84">
        <v>2762.3082169999998</v>
      </c>
      <c r="E75" s="84">
        <v>118087.209317719</v>
      </c>
      <c r="F75" s="84">
        <v>87644.71456471899</v>
      </c>
      <c r="G75" s="84">
        <v>5944.6074010000002</v>
      </c>
      <c r="H75" s="84">
        <v>17874.691519</v>
      </c>
      <c r="I75" s="84">
        <v>378207.67790876597</v>
      </c>
      <c r="J75" s="84">
        <v>33244.121007945003</v>
      </c>
      <c r="K75" s="84">
        <v>26983.604053275001</v>
      </c>
      <c r="L75" s="84">
        <v>93912.952970453</v>
      </c>
      <c r="M75" s="84">
        <v>15526.072306033</v>
      </c>
      <c r="N75" s="84">
        <v>21001.454988476002</v>
      </c>
      <c r="O75" s="84">
        <v>7717.7851307000001</v>
      </c>
      <c r="P75" s="84">
        <v>229993.80930381201</v>
      </c>
      <c r="Q75" s="84">
        <v>131111.82604179299</v>
      </c>
      <c r="R75" s="84">
        <v>32835.589157601004</v>
      </c>
      <c r="S75" s="84">
        <v>9284.7108751289998</v>
      </c>
      <c r="T75" s="93">
        <v>8947.3151264099997</v>
      </c>
      <c r="U75" s="84">
        <f t="shared" ref="U75:U76" si="3">C75+E75+I75+P75+T75</f>
        <v>758391.42792606889</v>
      </c>
      <c r="V75" s="26"/>
      <c r="W75" s="84"/>
    </row>
    <row r="76" spans="1:23" s="97" customFormat="1" ht="18.75" x14ac:dyDescent="0.25">
      <c r="B76" s="48" t="s">
        <v>115</v>
      </c>
      <c r="C76" s="84">
        <v>22976.806662515999</v>
      </c>
      <c r="D76" s="84">
        <v>4715.282537</v>
      </c>
      <c r="E76" s="84">
        <v>86939.525304908006</v>
      </c>
      <c r="F76" s="84">
        <v>46189.703952497999</v>
      </c>
      <c r="G76" s="84">
        <v>8442.9728421700001</v>
      </c>
      <c r="H76" s="84">
        <v>25253.681999</v>
      </c>
      <c r="I76" s="84">
        <v>455558.871284416</v>
      </c>
      <c r="J76" s="84">
        <v>31653.608154345002</v>
      </c>
      <c r="K76" s="84">
        <v>34583.658790269001</v>
      </c>
      <c r="L76" s="84">
        <v>88335.310141244001</v>
      </c>
      <c r="M76" s="84">
        <v>19056.763106563998</v>
      </c>
      <c r="N76" s="84">
        <v>45077.778728399004</v>
      </c>
      <c r="O76" s="84">
        <v>22698.977850340001</v>
      </c>
      <c r="P76" s="84">
        <v>212506.99814453101</v>
      </c>
      <c r="Q76" s="84">
        <v>113645.13992024001</v>
      </c>
      <c r="R76" s="84">
        <v>37022.684575233005</v>
      </c>
      <c r="S76" s="84">
        <v>9581.3886403380002</v>
      </c>
      <c r="T76" s="93">
        <v>9311.301922229999</v>
      </c>
      <c r="U76" s="84">
        <f t="shared" si="3"/>
        <v>787293.50331860106</v>
      </c>
      <c r="V76" s="84"/>
      <c r="W76" s="84"/>
    </row>
    <row r="77" spans="1:23" ht="18" x14ac:dyDescent="0.25">
      <c r="J77" s="84"/>
      <c r="K77" s="84"/>
      <c r="L77" s="84"/>
      <c r="M77" s="84"/>
      <c r="N77" s="84"/>
      <c r="O77" s="84"/>
      <c r="P77" s="98"/>
      <c r="Q77" s="98"/>
      <c r="R77" s="98"/>
    </row>
    <row r="79" spans="1:23" x14ac:dyDescent="0.25">
      <c r="C79" s="99"/>
      <c r="D79" s="99"/>
      <c r="E79" s="99"/>
      <c r="F79" s="99"/>
      <c r="G79" s="99"/>
      <c r="I79" s="99"/>
      <c r="J79" s="99"/>
      <c r="K79" s="99"/>
    </row>
    <row r="80" spans="1:23" x14ac:dyDescent="0.25">
      <c r="P80" s="99"/>
      <c r="Q80" s="99"/>
      <c r="R80" s="99"/>
      <c r="S80" s="99"/>
      <c r="T80" s="99"/>
      <c r="U80" s="99"/>
    </row>
  </sheetData>
  <mergeCells count="5">
    <mergeCell ref="A1:I1"/>
    <mergeCell ref="C2:D2"/>
    <mergeCell ref="E2:H2"/>
    <mergeCell ref="I2:O2"/>
    <mergeCell ref="P2:S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8"/>
  <sheetViews>
    <sheetView workbookViewId="0">
      <selection activeCell="A77" sqref="A77"/>
    </sheetView>
  </sheetViews>
  <sheetFormatPr defaultRowHeight="15" x14ac:dyDescent="0.25"/>
  <cols>
    <col min="1" max="1" width="9.7109375" bestFit="1" customWidth="1"/>
    <col min="3" max="3" width="18" bestFit="1" customWidth="1"/>
    <col min="4" max="4" width="15.5703125" bestFit="1" customWidth="1"/>
    <col min="5" max="6" width="18" bestFit="1" customWidth="1"/>
    <col min="7" max="7" width="15.5703125" bestFit="1" customWidth="1"/>
    <col min="8" max="9" width="18" bestFit="1" customWidth="1"/>
    <col min="10" max="11" width="15.5703125" bestFit="1" customWidth="1"/>
    <col min="12" max="12" width="19.42578125" bestFit="1" customWidth="1"/>
    <col min="13" max="14" width="15.5703125" bestFit="1" customWidth="1"/>
    <col min="15" max="16" width="18" bestFit="1" customWidth="1"/>
    <col min="17" max="17" width="15.5703125" bestFit="1" customWidth="1"/>
    <col min="18" max="18" width="18" bestFit="1" customWidth="1"/>
    <col min="19" max="20" width="15.5703125" bestFit="1" customWidth="1"/>
    <col min="21" max="21" width="19.5703125" bestFit="1" customWidth="1"/>
    <col min="22" max="22" width="29.28515625" bestFit="1" customWidth="1"/>
  </cols>
  <sheetData>
    <row r="1" spans="1:21" ht="27" x14ac:dyDescent="0.4">
      <c r="A1" s="141" t="s">
        <v>199</v>
      </c>
      <c r="B1" s="141"/>
      <c r="C1" s="141"/>
      <c r="D1" s="141"/>
      <c r="E1" s="141"/>
      <c r="F1" s="141"/>
      <c r="G1" s="141"/>
      <c r="H1" s="141"/>
      <c r="I1" s="100"/>
      <c r="J1" s="100"/>
      <c r="K1" s="100"/>
      <c r="L1" s="100"/>
      <c r="M1" s="100"/>
      <c r="N1" s="100"/>
      <c r="O1" s="79"/>
      <c r="P1" s="79"/>
      <c r="Q1" s="79"/>
      <c r="R1" s="79"/>
      <c r="S1" s="78"/>
      <c r="T1" s="78"/>
      <c r="U1" s="78"/>
    </row>
    <row r="2" spans="1:21" ht="18" x14ac:dyDescent="0.25">
      <c r="A2" s="80"/>
      <c r="B2" s="101"/>
      <c r="C2" s="142" t="s">
        <v>189</v>
      </c>
      <c r="D2" s="143"/>
      <c r="E2" s="142" t="s">
        <v>190</v>
      </c>
      <c r="F2" s="144"/>
      <c r="G2" s="144"/>
      <c r="H2" s="143"/>
      <c r="I2" s="142" t="s">
        <v>191</v>
      </c>
      <c r="J2" s="144"/>
      <c r="K2" s="144"/>
      <c r="L2" s="144"/>
      <c r="M2" s="144"/>
      <c r="N2" s="144"/>
      <c r="O2" s="143"/>
      <c r="P2" s="142" t="s">
        <v>192</v>
      </c>
      <c r="Q2" s="144"/>
      <c r="R2" s="144"/>
      <c r="S2" s="143"/>
      <c r="T2" s="82" t="s">
        <v>193</v>
      </c>
      <c r="U2" s="102" t="s">
        <v>176</v>
      </c>
    </row>
    <row r="3" spans="1:21" ht="18" x14ac:dyDescent="0.25">
      <c r="A3" s="80"/>
      <c r="B3" s="103"/>
      <c r="C3" s="85" t="s">
        <v>176</v>
      </c>
      <c r="D3" s="86" t="s">
        <v>194</v>
      </c>
      <c r="E3" s="85" t="s">
        <v>176</v>
      </c>
      <c r="F3" s="87" t="s">
        <v>195</v>
      </c>
      <c r="G3" s="87" t="s">
        <v>196</v>
      </c>
      <c r="H3" s="86" t="s">
        <v>88</v>
      </c>
      <c r="I3" s="85" t="s">
        <v>176</v>
      </c>
      <c r="J3" s="87" t="s">
        <v>84</v>
      </c>
      <c r="K3" s="87" t="s">
        <v>197</v>
      </c>
      <c r="L3" s="87" t="s">
        <v>63</v>
      </c>
      <c r="M3" s="87" t="s">
        <v>198</v>
      </c>
      <c r="N3" s="87" t="s">
        <v>65</v>
      </c>
      <c r="O3" s="86" t="s">
        <v>61</v>
      </c>
      <c r="P3" s="85" t="s">
        <v>176</v>
      </c>
      <c r="Q3" s="87" t="s">
        <v>71</v>
      </c>
      <c r="R3" s="87" t="s">
        <v>57</v>
      </c>
      <c r="S3" s="88" t="s">
        <v>75</v>
      </c>
      <c r="T3" s="89"/>
      <c r="U3" s="90"/>
    </row>
    <row r="4" spans="1:21" ht="18" x14ac:dyDescent="0.25">
      <c r="A4" s="92">
        <v>2013</v>
      </c>
      <c r="B4" s="103" t="s">
        <v>103</v>
      </c>
      <c r="C4" s="84">
        <v>1792866.7501792409</v>
      </c>
      <c r="D4" s="84">
        <v>756875.76644138189</v>
      </c>
      <c r="E4" s="84">
        <v>2917283.4397751573</v>
      </c>
      <c r="F4" s="84">
        <v>1203834.2997073911</v>
      </c>
      <c r="G4" s="84">
        <v>258330.48574034701</v>
      </c>
      <c r="H4" s="84">
        <v>1348918.1483923723</v>
      </c>
      <c r="I4" s="84">
        <v>6079150.4628883163</v>
      </c>
      <c r="J4" s="84">
        <v>308885.880287743</v>
      </c>
      <c r="K4" s="84">
        <v>729938.99574067199</v>
      </c>
      <c r="L4" s="84">
        <v>1493322.7902302952</v>
      </c>
      <c r="M4" s="84">
        <v>993417.58594780287</v>
      </c>
      <c r="N4" s="84">
        <v>835326.50205153995</v>
      </c>
      <c r="O4" s="84">
        <v>994848.5157630851</v>
      </c>
      <c r="P4" s="84">
        <v>2894482.4628007836</v>
      </c>
      <c r="Q4" s="84">
        <v>72171.726458891993</v>
      </c>
      <c r="R4" s="84">
        <v>0</v>
      </c>
      <c r="S4" s="84">
        <v>170736.44599312101</v>
      </c>
      <c r="T4" s="84">
        <v>561488.4656566733</v>
      </c>
      <c r="U4" s="84">
        <v>14245271.581300171</v>
      </c>
    </row>
    <row r="5" spans="1:21" ht="18" x14ac:dyDescent="0.25">
      <c r="A5" s="92">
        <v>2014</v>
      </c>
      <c r="B5" s="103" t="s">
        <v>103</v>
      </c>
      <c r="C5" s="84">
        <v>1925853.0860556141</v>
      </c>
      <c r="D5" s="84">
        <v>824738.66665173694</v>
      </c>
      <c r="E5" s="84">
        <v>2238112.231777797</v>
      </c>
      <c r="F5" s="84">
        <v>616442.70408614399</v>
      </c>
      <c r="G5" s="84">
        <v>30402.989901100002</v>
      </c>
      <c r="H5" s="84">
        <v>1317850.2473579301</v>
      </c>
      <c r="I5" s="84">
        <v>6881169.9181907102</v>
      </c>
      <c r="J5" s="84">
        <v>275462.44676558499</v>
      </c>
      <c r="K5" s="84">
        <v>824918.82845281798</v>
      </c>
      <c r="L5" s="84">
        <v>1662857.750590357</v>
      </c>
      <c r="M5" s="84">
        <v>713759.46044093906</v>
      </c>
      <c r="N5" s="84">
        <v>934666.05020836403</v>
      </c>
      <c r="O5" s="84">
        <v>1517985.0386938758</v>
      </c>
      <c r="P5" s="84">
        <v>4649231.9076471878</v>
      </c>
      <c r="Q5" s="84">
        <v>516402.53616649401</v>
      </c>
      <c r="R5" s="84">
        <v>0</v>
      </c>
      <c r="S5" s="84">
        <v>264610.37110200303</v>
      </c>
      <c r="T5" s="84">
        <v>609674.01503524685</v>
      </c>
      <c r="U5" s="84">
        <v>16304041.158706555</v>
      </c>
    </row>
    <row r="6" spans="1:21" ht="18" x14ac:dyDescent="0.25">
      <c r="A6" s="92">
        <v>2015</v>
      </c>
      <c r="B6" s="103" t="s">
        <v>103</v>
      </c>
      <c r="C6" s="84">
        <v>1390297.6678474001</v>
      </c>
      <c r="D6" s="84">
        <v>599776.37871080008</v>
      </c>
      <c r="E6" s="84">
        <v>1294832.5608621999</v>
      </c>
      <c r="F6" s="84">
        <v>334548.99893</v>
      </c>
      <c r="G6" s="84">
        <v>105730.72518950001</v>
      </c>
      <c r="H6" s="84">
        <v>632224.51433160005</v>
      </c>
      <c r="I6" s="84">
        <v>3812573.3121534698</v>
      </c>
      <c r="J6" s="84">
        <v>188189.1156324</v>
      </c>
      <c r="K6" s="84">
        <v>414846.40374619991</v>
      </c>
      <c r="L6" s="84">
        <v>1136267.40159806</v>
      </c>
      <c r="M6" s="84">
        <v>216583.99448400002</v>
      </c>
      <c r="N6" s="84">
        <v>512121.63708849996</v>
      </c>
      <c r="O6" s="84">
        <v>908937.0502696</v>
      </c>
      <c r="P6" s="84">
        <v>2908834.7417969001</v>
      </c>
      <c r="Q6" s="84">
        <v>335212.99786279997</v>
      </c>
      <c r="R6" s="84">
        <v>1779694.3165092</v>
      </c>
      <c r="S6" s="84">
        <v>157485.1133159</v>
      </c>
      <c r="T6" s="84">
        <v>186503.677516</v>
      </c>
      <c r="U6" s="84">
        <v>9593041.9601759706</v>
      </c>
    </row>
    <row r="7" spans="1:21" ht="18" x14ac:dyDescent="0.25">
      <c r="A7" s="92">
        <v>2016</v>
      </c>
      <c r="B7" s="103" t="s">
        <v>103</v>
      </c>
      <c r="C7" s="84">
        <v>1241210.178781325</v>
      </c>
      <c r="D7" s="84">
        <v>576590.21195785794</v>
      </c>
      <c r="E7" s="84">
        <v>1655852.3178626213</v>
      </c>
      <c r="F7" s="84">
        <v>1030266.0156364671</v>
      </c>
      <c r="G7" s="84">
        <v>232144.55481136101</v>
      </c>
      <c r="H7" s="84">
        <v>207281.99629667902</v>
      </c>
      <c r="I7" s="84">
        <v>3068014.8242046703</v>
      </c>
      <c r="J7" s="84">
        <v>150891.76466267603</v>
      </c>
      <c r="K7" s="84">
        <v>300662.91933924699</v>
      </c>
      <c r="L7" s="84">
        <v>667388.05198944896</v>
      </c>
      <c r="M7" s="84">
        <v>180481.71444538</v>
      </c>
      <c r="N7" s="84">
        <v>535359.35836204002</v>
      </c>
      <c r="O7" s="84">
        <v>785726.12745609297</v>
      </c>
      <c r="P7" s="84">
        <v>2534491.987377285</v>
      </c>
      <c r="Q7" s="84">
        <v>114957.62564265501</v>
      </c>
      <c r="R7" s="84">
        <v>1538796.5573314782</v>
      </c>
      <c r="S7" s="84">
        <v>122138.90907615901</v>
      </c>
      <c r="T7" s="84">
        <v>27861.685522227002</v>
      </c>
      <c r="U7" s="84">
        <v>8527430.9937481284</v>
      </c>
    </row>
    <row r="8" spans="1:21" ht="18" x14ac:dyDescent="0.25">
      <c r="A8" s="92">
        <v>2017</v>
      </c>
      <c r="B8" s="103" t="s">
        <v>108</v>
      </c>
      <c r="C8" s="84">
        <v>393885.41945248103</v>
      </c>
      <c r="D8" s="84">
        <v>251031.30212416302</v>
      </c>
      <c r="E8" s="84">
        <v>512581.43554100301</v>
      </c>
      <c r="F8" s="84">
        <v>416486.35322283197</v>
      </c>
      <c r="G8" s="84">
        <v>42092.549914515999</v>
      </c>
      <c r="H8" s="84">
        <v>26170.416576</v>
      </c>
      <c r="I8" s="84">
        <v>1045741.922819015</v>
      </c>
      <c r="J8" s="84">
        <v>35507.885057334999</v>
      </c>
      <c r="K8" s="84">
        <v>33416.554937989</v>
      </c>
      <c r="L8" s="84">
        <v>250185.17452713297</v>
      </c>
      <c r="M8" s="84">
        <v>32198.778921511999</v>
      </c>
      <c r="N8" s="84">
        <v>195654.74740328098</v>
      </c>
      <c r="O8" s="84">
        <v>324875.57494686102</v>
      </c>
      <c r="P8" s="84">
        <v>1045512.623529449</v>
      </c>
      <c r="Q8" s="84">
        <v>78701.846351399989</v>
      </c>
      <c r="R8" s="84">
        <v>668552.62698896404</v>
      </c>
      <c r="S8" s="84">
        <v>63622.659968018997</v>
      </c>
      <c r="T8" s="84">
        <v>8165.2167661510002</v>
      </c>
      <c r="U8" s="84">
        <v>3005886.6181080984</v>
      </c>
    </row>
    <row r="9" spans="1:21" ht="18" x14ac:dyDescent="0.25">
      <c r="A9" s="92">
        <v>2013</v>
      </c>
      <c r="B9" s="103" t="s">
        <v>109</v>
      </c>
      <c r="C9" s="84">
        <v>304219.966368364</v>
      </c>
      <c r="D9" s="84">
        <v>178248.70704445301</v>
      </c>
      <c r="E9" s="84">
        <v>830243.00658766693</v>
      </c>
      <c r="F9" s="84">
        <v>414095.11438282399</v>
      </c>
      <c r="G9" s="84">
        <v>51032.628822968996</v>
      </c>
      <c r="H9" s="84">
        <v>343031.20292425796</v>
      </c>
      <c r="I9" s="84">
        <v>1657522.503452363</v>
      </c>
      <c r="J9" s="84">
        <v>95744.088141698012</v>
      </c>
      <c r="K9" s="84">
        <v>183241.66421051999</v>
      </c>
      <c r="L9" s="84">
        <v>386037.54207800899</v>
      </c>
      <c r="M9" s="84">
        <v>221594.75639347101</v>
      </c>
      <c r="N9" s="84">
        <v>218308.04288908999</v>
      </c>
      <c r="O9" s="84">
        <v>327614.94613848103</v>
      </c>
      <c r="P9" s="84">
        <v>591786.34054542193</v>
      </c>
      <c r="Q9" s="84">
        <v>4737.7651873029999</v>
      </c>
      <c r="R9" s="84">
        <v>0</v>
      </c>
      <c r="S9" s="84">
        <v>49956.786094742005</v>
      </c>
      <c r="T9" s="84">
        <v>68361.071920182207</v>
      </c>
      <c r="U9" s="84">
        <v>3452132.8888739981</v>
      </c>
    </row>
    <row r="10" spans="1:21" ht="18" x14ac:dyDescent="0.25">
      <c r="A10" s="92"/>
      <c r="B10" s="103" t="s">
        <v>110</v>
      </c>
      <c r="C10" s="84">
        <v>503768.29072967201</v>
      </c>
      <c r="D10" s="84">
        <v>218464.13276958797</v>
      </c>
      <c r="E10" s="84">
        <v>970965.80566993705</v>
      </c>
      <c r="F10" s="84">
        <v>441239.77149201505</v>
      </c>
      <c r="G10" s="84">
        <v>83531.182202918004</v>
      </c>
      <c r="H10" s="84">
        <v>442958.25049599196</v>
      </c>
      <c r="I10" s="84">
        <v>1410281.5169104459</v>
      </c>
      <c r="J10" s="84">
        <v>116587.503420069</v>
      </c>
      <c r="K10" s="84">
        <v>222832.02510038001</v>
      </c>
      <c r="L10" s="84">
        <v>201165.62988123798</v>
      </c>
      <c r="M10" s="84">
        <v>227494.46663040196</v>
      </c>
      <c r="N10" s="84">
        <v>238704.75829974201</v>
      </c>
      <c r="O10" s="84">
        <v>210294.710338579</v>
      </c>
      <c r="P10" s="84">
        <v>734568.54914388794</v>
      </c>
      <c r="Q10" s="84">
        <v>19285.453715255997</v>
      </c>
      <c r="R10" s="84">
        <v>0</v>
      </c>
      <c r="S10" s="84">
        <v>25326.777843226002</v>
      </c>
      <c r="T10" s="84">
        <v>123323.65755250922</v>
      </c>
      <c r="U10" s="84">
        <v>3742907.8200064525</v>
      </c>
    </row>
    <row r="11" spans="1:21" ht="18" x14ac:dyDescent="0.25">
      <c r="A11" s="92"/>
      <c r="B11" s="103" t="s">
        <v>111</v>
      </c>
      <c r="C11" s="84">
        <v>545039.50247583201</v>
      </c>
      <c r="D11" s="84">
        <v>192315.37218664703</v>
      </c>
      <c r="E11" s="84">
        <v>680594.96075166401</v>
      </c>
      <c r="F11" s="84">
        <v>278473.78920366697</v>
      </c>
      <c r="G11" s="84">
        <v>86386.65820125</v>
      </c>
      <c r="H11" s="84">
        <v>273079.338531702</v>
      </c>
      <c r="I11" s="84">
        <v>1594521.8322163469</v>
      </c>
      <c r="J11" s="84">
        <v>45702.168396460998</v>
      </c>
      <c r="K11" s="84">
        <v>174364.76682398201</v>
      </c>
      <c r="L11" s="84">
        <v>512446.06411167496</v>
      </c>
      <c r="M11" s="84">
        <v>233598.59058129496</v>
      </c>
      <c r="N11" s="84">
        <v>211410.11297568801</v>
      </c>
      <c r="O11" s="84">
        <v>262072.24216633796</v>
      </c>
      <c r="P11" s="84">
        <v>686385.51859070698</v>
      </c>
      <c r="Q11" s="84">
        <v>13120.675313242999</v>
      </c>
      <c r="R11" s="84">
        <v>0</v>
      </c>
      <c r="S11" s="84">
        <v>38155.222621003006</v>
      </c>
      <c r="T11" s="84">
        <v>66846.388895001961</v>
      </c>
      <c r="U11" s="84">
        <v>3573388.2029295517</v>
      </c>
    </row>
    <row r="12" spans="1:21" ht="18" x14ac:dyDescent="0.25">
      <c r="A12" s="92"/>
      <c r="B12" s="103" t="s">
        <v>112</v>
      </c>
      <c r="C12" s="84">
        <v>439838.99060537294</v>
      </c>
      <c r="D12" s="84">
        <v>167847.55444069399</v>
      </c>
      <c r="E12" s="84">
        <v>435479.66676588904</v>
      </c>
      <c r="F12" s="84">
        <v>70025.624628885009</v>
      </c>
      <c r="G12" s="84">
        <v>37380.016513210001</v>
      </c>
      <c r="H12" s="84">
        <v>289849.35644042003</v>
      </c>
      <c r="I12" s="84">
        <v>1416824.6103091601</v>
      </c>
      <c r="J12" s="84">
        <v>50852.120329515004</v>
      </c>
      <c r="K12" s="84">
        <v>149500.53960578999</v>
      </c>
      <c r="L12" s="84">
        <v>393673.55415937299</v>
      </c>
      <c r="M12" s="84">
        <v>310729.77234263497</v>
      </c>
      <c r="N12" s="84">
        <v>166903.58788702</v>
      </c>
      <c r="O12" s="84">
        <v>194866.61711968703</v>
      </c>
      <c r="P12" s="84">
        <v>881742.05452076695</v>
      </c>
      <c r="Q12" s="84">
        <v>35027.832243090001</v>
      </c>
      <c r="R12" s="84">
        <v>0</v>
      </c>
      <c r="S12" s="84">
        <v>57297.659434149995</v>
      </c>
      <c r="T12" s="84">
        <v>302957.34728898003</v>
      </c>
      <c r="U12" s="84">
        <v>3476842.6694901688</v>
      </c>
    </row>
    <row r="13" spans="1:21" ht="18" x14ac:dyDescent="0.25">
      <c r="A13" s="92">
        <v>2014</v>
      </c>
      <c r="B13" s="103" t="s">
        <v>109</v>
      </c>
      <c r="C13" s="84">
        <v>424379.05529576796</v>
      </c>
      <c r="D13" s="84">
        <v>171197.17442</v>
      </c>
      <c r="E13" s="84">
        <v>563173.06356068805</v>
      </c>
      <c r="F13" s="84">
        <v>147440.23365000001</v>
      </c>
      <c r="G13" s="84">
        <v>1651.5348561000001</v>
      </c>
      <c r="H13" s="84">
        <v>376764.26520000002</v>
      </c>
      <c r="I13" s="84">
        <v>1726959.1534885059</v>
      </c>
      <c r="J13" s="84">
        <v>56785.582690000003</v>
      </c>
      <c r="K13" s="84">
        <v>268402.17550000001</v>
      </c>
      <c r="L13" s="84">
        <v>461516.82129999995</v>
      </c>
      <c r="M13" s="84">
        <v>150850.27006000001</v>
      </c>
      <c r="N13" s="84">
        <v>310862.44062000001</v>
      </c>
      <c r="O13" s="84">
        <v>345956.89468999999</v>
      </c>
      <c r="P13" s="84">
        <v>1187476.6382807938</v>
      </c>
      <c r="Q13" s="84">
        <v>144152.25328</v>
      </c>
      <c r="R13" s="84">
        <v>0</v>
      </c>
      <c r="S13" s="84">
        <v>100918.37721000001</v>
      </c>
      <c r="T13" s="84">
        <v>67490.715385190008</v>
      </c>
      <c r="U13" s="84">
        <v>3969478.626010946</v>
      </c>
    </row>
    <row r="14" spans="1:21" ht="18" x14ac:dyDescent="0.25">
      <c r="A14" s="92"/>
      <c r="B14" s="103" t="s">
        <v>110</v>
      </c>
      <c r="C14" s="84">
        <v>410683.62307474599</v>
      </c>
      <c r="D14" s="84">
        <v>174587.779472647</v>
      </c>
      <c r="E14" s="84">
        <v>753879.21938324906</v>
      </c>
      <c r="F14" s="84">
        <v>250138.90298957401</v>
      </c>
      <c r="G14" s="84">
        <v>398.64466100000004</v>
      </c>
      <c r="H14" s="84">
        <v>413904.36792033003</v>
      </c>
      <c r="I14" s="84">
        <v>2083666.364670655</v>
      </c>
      <c r="J14" s="84">
        <v>57209.100317855002</v>
      </c>
      <c r="K14" s="84">
        <v>304405.33026973798</v>
      </c>
      <c r="L14" s="84">
        <v>449742.28314080695</v>
      </c>
      <c r="M14" s="84">
        <v>287368.29180175898</v>
      </c>
      <c r="N14" s="84">
        <v>248427.87588178398</v>
      </c>
      <c r="O14" s="84">
        <v>514078.58491310594</v>
      </c>
      <c r="P14" s="84">
        <v>1076396.616938944</v>
      </c>
      <c r="Q14" s="84">
        <v>121576.06387244401</v>
      </c>
      <c r="R14" s="84">
        <v>0</v>
      </c>
      <c r="S14" s="84">
        <v>77106.191634383009</v>
      </c>
      <c r="T14" s="84">
        <v>357529.90455350687</v>
      </c>
      <c r="U14" s="84">
        <v>4682155.728621101</v>
      </c>
    </row>
    <row r="15" spans="1:21" ht="18" x14ac:dyDescent="0.25">
      <c r="A15" s="92"/>
      <c r="B15" s="103" t="s">
        <v>111</v>
      </c>
      <c r="C15" s="84">
        <v>628170.51871009998</v>
      </c>
      <c r="D15" s="84">
        <v>326765.14185609005</v>
      </c>
      <c r="E15" s="84">
        <v>496513.91734586004</v>
      </c>
      <c r="F15" s="84">
        <v>137998.13980656999</v>
      </c>
      <c r="G15" s="84">
        <v>2891.869197</v>
      </c>
      <c r="H15" s="84">
        <v>287204.45965460001</v>
      </c>
      <c r="I15" s="84">
        <v>1979834.4780345501</v>
      </c>
      <c r="J15" s="84">
        <v>55029.598404730001</v>
      </c>
      <c r="K15" s="84">
        <v>152499.98497608001</v>
      </c>
      <c r="L15" s="84">
        <v>467338.18371255003</v>
      </c>
      <c r="M15" s="84">
        <v>166444.40421718001</v>
      </c>
      <c r="N15" s="84">
        <v>218570.53134958001</v>
      </c>
      <c r="O15" s="84">
        <v>387766.19476076995</v>
      </c>
      <c r="P15" s="84">
        <v>1533551.3133554501</v>
      </c>
      <c r="Q15" s="84">
        <v>124337.25610304999</v>
      </c>
      <c r="R15" s="84">
        <v>0</v>
      </c>
      <c r="S15" s="84">
        <v>31676.303960620004</v>
      </c>
      <c r="T15" s="84">
        <v>59774.057310550008</v>
      </c>
      <c r="U15" s="84">
        <v>4697844.2847565096</v>
      </c>
    </row>
    <row r="16" spans="1:21" ht="18" x14ac:dyDescent="0.25">
      <c r="A16" s="92"/>
      <c r="B16" s="103" t="s">
        <v>112</v>
      </c>
      <c r="C16" s="84">
        <v>462619.88897500001</v>
      </c>
      <c r="D16" s="84">
        <v>152188.57090300001</v>
      </c>
      <c r="E16" s="84">
        <v>424546.03148800001</v>
      </c>
      <c r="F16" s="84">
        <v>80865.427640000009</v>
      </c>
      <c r="G16" s="84">
        <v>25460.941187</v>
      </c>
      <c r="H16" s="84">
        <v>239977.154583</v>
      </c>
      <c r="I16" s="84">
        <v>1090709.921997</v>
      </c>
      <c r="J16" s="84">
        <v>106438.16535299999</v>
      </c>
      <c r="K16" s="84">
        <v>99611.337706999999</v>
      </c>
      <c r="L16" s="84">
        <v>284260.46243700001</v>
      </c>
      <c r="M16" s="84">
        <v>109096.494362</v>
      </c>
      <c r="N16" s="84">
        <v>156805.20235699997</v>
      </c>
      <c r="O16" s="84">
        <v>270183.36433000001</v>
      </c>
      <c r="P16" s="84">
        <v>851807.339072</v>
      </c>
      <c r="Q16" s="84">
        <v>126336.962911</v>
      </c>
      <c r="R16" s="84">
        <v>0</v>
      </c>
      <c r="S16" s="84">
        <v>54909.498296999998</v>
      </c>
      <c r="T16" s="84">
        <v>124879.337786</v>
      </c>
      <c r="U16" s="84">
        <v>2954562.5193179999</v>
      </c>
    </row>
    <row r="17" spans="1:22" ht="18" x14ac:dyDescent="0.25">
      <c r="A17" s="92">
        <v>2015</v>
      </c>
      <c r="B17" s="103" t="s">
        <v>109</v>
      </c>
      <c r="C17" s="84">
        <v>496908.71049929998</v>
      </c>
      <c r="D17" s="84">
        <v>252692.93141230001</v>
      </c>
      <c r="E17" s="84">
        <v>266960.48908999999</v>
      </c>
      <c r="F17" s="84">
        <v>43788.428347999994</v>
      </c>
      <c r="G17" s="84">
        <v>22794.391073999999</v>
      </c>
      <c r="H17" s="84">
        <v>160182.05656500001</v>
      </c>
      <c r="I17" s="84">
        <v>991784.62708899996</v>
      </c>
      <c r="J17" s="84">
        <v>77178.809100000013</v>
      </c>
      <c r="K17" s="84">
        <v>67653.690946000002</v>
      </c>
      <c r="L17" s="84">
        <v>304122.05929599999</v>
      </c>
      <c r="M17" s="84">
        <v>63986.262275000001</v>
      </c>
      <c r="N17" s="84">
        <v>101909.881735</v>
      </c>
      <c r="O17" s="84">
        <v>234544.72509200001</v>
      </c>
      <c r="P17" s="84">
        <v>778003.02244299999</v>
      </c>
      <c r="Q17" s="84">
        <v>132000.810337</v>
      </c>
      <c r="R17" s="84">
        <v>436555.04005900002</v>
      </c>
      <c r="S17" s="84">
        <v>64369.574741000004</v>
      </c>
      <c r="T17" s="84">
        <v>131402.90552900001</v>
      </c>
      <c r="U17" s="84">
        <v>2665059.7546502994</v>
      </c>
    </row>
    <row r="18" spans="1:22" ht="18" x14ac:dyDescent="0.25">
      <c r="A18" s="92"/>
      <c r="B18" s="103" t="s">
        <v>110</v>
      </c>
      <c r="C18" s="84">
        <v>382081.66303400003</v>
      </c>
      <c r="D18" s="84">
        <v>122383.54965100001</v>
      </c>
      <c r="E18" s="84">
        <v>377721.46072800003</v>
      </c>
      <c r="F18" s="84">
        <v>116080.382468</v>
      </c>
      <c r="G18" s="84">
        <v>24098.165429000001</v>
      </c>
      <c r="H18" s="84">
        <v>202496.97220700001</v>
      </c>
      <c r="I18" s="84">
        <v>1084353.113936</v>
      </c>
      <c r="J18" s="84">
        <v>55909.900201999997</v>
      </c>
      <c r="K18" s="84">
        <v>91594.299243000001</v>
      </c>
      <c r="L18" s="84">
        <v>379864.50249799999</v>
      </c>
      <c r="M18" s="84">
        <v>68079.297420000003</v>
      </c>
      <c r="N18" s="84">
        <v>164024.96774399999</v>
      </c>
      <c r="O18" s="84">
        <v>234550.55921000001</v>
      </c>
      <c r="P18" s="84">
        <v>808718.47469059995</v>
      </c>
      <c r="Q18" s="84">
        <v>79489.981116899988</v>
      </c>
      <c r="R18" s="84">
        <v>554207.08300599991</v>
      </c>
      <c r="S18" s="84">
        <v>18199.0489175</v>
      </c>
      <c r="T18" s="84">
        <v>915.62807999999995</v>
      </c>
      <c r="U18" s="84">
        <v>2653790.3404685999</v>
      </c>
      <c r="V18" s="84"/>
    </row>
    <row r="19" spans="1:22" ht="18" x14ac:dyDescent="0.25">
      <c r="A19" s="92"/>
      <c r="B19" s="103" t="s">
        <v>111</v>
      </c>
      <c r="C19" s="84">
        <v>287892.57982600003</v>
      </c>
      <c r="D19" s="84">
        <v>140433.879893</v>
      </c>
      <c r="E19" s="84">
        <v>383740.0216332</v>
      </c>
      <c r="F19" s="84">
        <v>85510.551586999994</v>
      </c>
      <c r="G19" s="84">
        <v>19647.936310000001</v>
      </c>
      <c r="H19" s="84">
        <v>169439.87839720002</v>
      </c>
      <c r="I19" s="84">
        <v>924998.68255200004</v>
      </c>
      <c r="J19" s="84">
        <v>34266.719041999997</v>
      </c>
      <c r="K19" s="84">
        <v>192231.68193799997</v>
      </c>
      <c r="L19" s="84">
        <v>245066.484475</v>
      </c>
      <c r="M19" s="84">
        <v>28570.278671</v>
      </c>
      <c r="N19" s="84">
        <v>106603.728499</v>
      </c>
      <c r="O19" s="84">
        <v>211357.202449</v>
      </c>
      <c r="P19" s="84">
        <v>682451.06743299996</v>
      </c>
      <c r="Q19" s="84">
        <v>80437.9729315</v>
      </c>
      <c r="R19" s="84">
        <v>408239.51128699997</v>
      </c>
      <c r="S19" s="84">
        <v>29093.5668673</v>
      </c>
      <c r="T19" s="84">
        <v>54131.951605999995</v>
      </c>
      <c r="U19" s="84">
        <v>2333214.3030502</v>
      </c>
      <c r="V19" s="84"/>
    </row>
    <row r="20" spans="1:22" ht="18" x14ac:dyDescent="0.25">
      <c r="A20" s="92"/>
      <c r="B20" s="103" t="s">
        <v>112</v>
      </c>
      <c r="C20" s="84">
        <v>223414.71448810003</v>
      </c>
      <c r="D20" s="84">
        <v>84266.017754500004</v>
      </c>
      <c r="E20" s="84">
        <v>266410.58941100002</v>
      </c>
      <c r="F20" s="84">
        <v>89169.636526999995</v>
      </c>
      <c r="G20" s="84">
        <v>39190.232376500004</v>
      </c>
      <c r="H20" s="84">
        <v>100105.60716239999</v>
      </c>
      <c r="I20" s="84">
        <v>811436.88857646997</v>
      </c>
      <c r="J20" s="84">
        <v>20833.687288399997</v>
      </c>
      <c r="K20" s="84">
        <v>63366.7316192</v>
      </c>
      <c r="L20" s="84">
        <v>207214.35532906</v>
      </c>
      <c r="M20" s="84">
        <v>55948.156117999999</v>
      </c>
      <c r="N20" s="84">
        <v>139583.05911049998</v>
      </c>
      <c r="O20" s="84">
        <v>228484.56351859999</v>
      </c>
      <c r="P20" s="84">
        <v>639662.17723029992</v>
      </c>
      <c r="Q20" s="84">
        <v>43284.233477399997</v>
      </c>
      <c r="R20" s="84">
        <v>380692.6821572</v>
      </c>
      <c r="S20" s="84">
        <v>45822.922790099998</v>
      </c>
      <c r="T20" s="84">
        <v>53.192301</v>
      </c>
      <c r="U20" s="84">
        <v>1940977.5620068698</v>
      </c>
      <c r="V20" s="84"/>
    </row>
    <row r="21" spans="1:22" ht="18" x14ac:dyDescent="0.25">
      <c r="A21" s="92">
        <v>2016</v>
      </c>
      <c r="B21" s="103" t="s">
        <v>109</v>
      </c>
      <c r="C21" s="84">
        <v>155695.208655205</v>
      </c>
      <c r="D21" s="84">
        <v>55271.502641400002</v>
      </c>
      <c r="E21" s="84">
        <v>315355.78982233501</v>
      </c>
      <c r="F21" s="84">
        <v>160087.55435881601</v>
      </c>
      <c r="G21" s="84">
        <v>47885.700873274</v>
      </c>
      <c r="H21" s="84">
        <v>71727.740287045002</v>
      </c>
      <c r="I21" s="84">
        <v>482050.25390137004</v>
      </c>
      <c r="J21" s="84">
        <v>17109.762891576</v>
      </c>
      <c r="K21" s="84">
        <v>41959.541758785999</v>
      </c>
      <c r="L21" s="84">
        <v>62435.206284954998</v>
      </c>
      <c r="M21" s="84">
        <v>34837.500078286001</v>
      </c>
      <c r="N21" s="84">
        <v>94774.871527001</v>
      </c>
      <c r="O21" s="84">
        <v>143565.70505679399</v>
      </c>
      <c r="P21" s="84">
        <v>472716.93973052205</v>
      </c>
      <c r="Q21" s="84">
        <v>34438.583781100002</v>
      </c>
      <c r="R21" s="84">
        <v>266963.65094141499</v>
      </c>
      <c r="S21" s="84">
        <v>54271.673439318009</v>
      </c>
      <c r="T21" s="84">
        <v>12049.80797994</v>
      </c>
      <c r="U21" s="84">
        <v>1437868.000089372</v>
      </c>
      <c r="V21" s="104"/>
    </row>
    <row r="22" spans="1:22" ht="18" x14ac:dyDescent="0.25">
      <c r="A22" s="92"/>
      <c r="B22" s="103" t="s">
        <v>110</v>
      </c>
      <c r="C22" s="84">
        <v>247363.238147631</v>
      </c>
      <c r="D22" s="84">
        <v>97908.338095012994</v>
      </c>
      <c r="E22" s="84">
        <v>442748.27112393</v>
      </c>
      <c r="F22" s="84">
        <v>256156.85282174003</v>
      </c>
      <c r="G22" s="84">
        <v>90573.124165429006</v>
      </c>
      <c r="H22" s="84">
        <v>47591.819664800001</v>
      </c>
      <c r="I22" s="84">
        <v>608898.15108554403</v>
      </c>
      <c r="J22" s="84">
        <v>31577.607962937003</v>
      </c>
      <c r="K22" s="84">
        <v>83752.083826088987</v>
      </c>
      <c r="L22" s="84">
        <v>137229.80874439</v>
      </c>
      <c r="M22" s="84">
        <v>29860.164902656998</v>
      </c>
      <c r="N22" s="84">
        <v>91789.480183221996</v>
      </c>
      <c r="O22" s="84">
        <v>179569.497885627</v>
      </c>
      <c r="P22" s="84">
        <v>481968.62806571001</v>
      </c>
      <c r="Q22" s="84">
        <v>23997.305295080001</v>
      </c>
      <c r="R22" s="84">
        <v>338436.72879245505</v>
      </c>
      <c r="S22" s="84">
        <v>23479.192474724001</v>
      </c>
      <c r="T22" s="84">
        <v>7057.6848070699998</v>
      </c>
      <c r="U22" s="84">
        <v>1788035.9732298851</v>
      </c>
      <c r="V22" s="84"/>
    </row>
    <row r="23" spans="1:22" ht="18" x14ac:dyDescent="0.25">
      <c r="A23" s="92"/>
      <c r="B23" s="103" t="s">
        <v>111</v>
      </c>
      <c r="C23" s="84">
        <v>374677.16157126997</v>
      </c>
      <c r="D23" s="84">
        <v>192850.92483252997</v>
      </c>
      <c r="E23" s="84">
        <v>483550.58436596405</v>
      </c>
      <c r="F23" s="84">
        <v>296811.01097675902</v>
      </c>
      <c r="G23" s="84">
        <v>51744.075123135</v>
      </c>
      <c r="H23" s="84">
        <v>64879.369848000002</v>
      </c>
      <c r="I23" s="84">
        <v>766251.97046711494</v>
      </c>
      <c r="J23" s="84">
        <v>30072.738337511</v>
      </c>
      <c r="K23" s="84">
        <v>98006.260641215995</v>
      </c>
      <c r="L23" s="84">
        <v>133500.40474942198</v>
      </c>
      <c r="M23" s="84">
        <v>34702.776901478996</v>
      </c>
      <c r="N23" s="84">
        <v>190534.44019698602</v>
      </c>
      <c r="O23" s="84">
        <v>175811.48865099598</v>
      </c>
      <c r="P23" s="84">
        <v>695661.73581485695</v>
      </c>
      <c r="Q23" s="84">
        <v>16875.751197174999</v>
      </c>
      <c r="R23" s="84">
        <v>457752.08595307101</v>
      </c>
      <c r="S23" s="84">
        <v>12525.318811873</v>
      </c>
      <c r="T23" s="84">
        <v>2449.9805204170002</v>
      </c>
      <c r="U23" s="84">
        <v>2322591.4327396229</v>
      </c>
      <c r="V23" s="84"/>
    </row>
    <row r="24" spans="1:22" ht="18" x14ac:dyDescent="0.25">
      <c r="A24" s="92"/>
      <c r="B24" s="103" t="s">
        <v>112</v>
      </c>
      <c r="C24" s="84">
        <v>463474.570407219</v>
      </c>
      <c r="D24" s="84">
        <v>230559.44638891501</v>
      </c>
      <c r="E24" s="84">
        <v>414197.67255039205</v>
      </c>
      <c r="F24" s="84">
        <v>317210.59747915203</v>
      </c>
      <c r="G24" s="84">
        <v>41941.654649523</v>
      </c>
      <c r="H24" s="84">
        <v>23083.066496834002</v>
      </c>
      <c r="I24" s="84">
        <v>1210814.448750641</v>
      </c>
      <c r="J24" s="84">
        <v>72131.655470651996</v>
      </c>
      <c r="K24" s="84">
        <v>76945.033113155994</v>
      </c>
      <c r="L24" s="84">
        <v>334222.63221068197</v>
      </c>
      <c r="M24" s="84">
        <v>81081.272562958009</v>
      </c>
      <c r="N24" s="84">
        <v>158260.56645483099</v>
      </c>
      <c r="O24" s="84">
        <v>286779.43586267601</v>
      </c>
      <c r="P24" s="84">
        <v>884144.68376619602</v>
      </c>
      <c r="Q24" s="84">
        <v>39645.985369299997</v>
      </c>
      <c r="R24" s="84">
        <v>475644.09164453705</v>
      </c>
      <c r="S24" s="84">
        <v>31862.724350244</v>
      </c>
      <c r="T24" s="84">
        <v>6304.2122147999999</v>
      </c>
      <c r="U24" s="84">
        <v>2978935.5876892479</v>
      </c>
      <c r="V24" s="84"/>
    </row>
    <row r="25" spans="1:22" ht="18" x14ac:dyDescent="0.25">
      <c r="A25" s="92">
        <v>2017</v>
      </c>
      <c r="B25" s="103" t="s">
        <v>109</v>
      </c>
      <c r="C25" s="84">
        <f>C74+C75+C76</f>
        <v>393885.41945248103</v>
      </c>
      <c r="D25" s="84">
        <f t="shared" ref="D25:U25" si="0">D74+D75+D76</f>
        <v>251031.30212416302</v>
      </c>
      <c r="E25" s="84">
        <f t="shared" si="0"/>
        <v>512581.43554100301</v>
      </c>
      <c r="F25" s="84">
        <f t="shared" si="0"/>
        <v>416486.35322283197</v>
      </c>
      <c r="G25" s="84">
        <f t="shared" si="0"/>
        <v>42092.549914515999</v>
      </c>
      <c r="H25" s="84">
        <f t="shared" si="0"/>
        <v>26170.416576</v>
      </c>
      <c r="I25" s="84">
        <f t="shared" si="0"/>
        <v>1045741.922819015</v>
      </c>
      <c r="J25" s="84">
        <f t="shared" si="0"/>
        <v>35507.885057334999</v>
      </c>
      <c r="K25" s="84">
        <f t="shared" si="0"/>
        <v>33416.554937989</v>
      </c>
      <c r="L25" s="84">
        <f t="shared" si="0"/>
        <v>250185.17452713297</v>
      </c>
      <c r="M25" s="84">
        <f t="shared" si="0"/>
        <v>32198.778921511999</v>
      </c>
      <c r="N25" s="84">
        <f t="shared" si="0"/>
        <v>195654.74740328098</v>
      </c>
      <c r="O25" s="84">
        <f t="shared" si="0"/>
        <v>324875.57494686102</v>
      </c>
      <c r="P25" s="84">
        <f t="shared" si="0"/>
        <v>1045512.623529449</v>
      </c>
      <c r="Q25" s="84">
        <f t="shared" si="0"/>
        <v>78701.846351399989</v>
      </c>
      <c r="R25" s="84">
        <f t="shared" si="0"/>
        <v>668552.62698896404</v>
      </c>
      <c r="S25" s="84">
        <f t="shared" si="0"/>
        <v>63622.659968018997</v>
      </c>
      <c r="T25" s="84">
        <f t="shared" si="0"/>
        <v>8165.2167661510002</v>
      </c>
      <c r="U25" s="84">
        <f t="shared" si="0"/>
        <v>3005886.6181080984</v>
      </c>
      <c r="V25" s="84"/>
    </row>
    <row r="26" spans="1:22" ht="18" x14ac:dyDescent="0.25">
      <c r="A26" s="92">
        <v>2013</v>
      </c>
      <c r="B26" s="103" t="s">
        <v>113</v>
      </c>
      <c r="C26" s="84">
        <v>139854.564816678</v>
      </c>
      <c r="D26" s="84">
        <v>76664.681392091996</v>
      </c>
      <c r="E26" s="84">
        <v>238483.35442329699</v>
      </c>
      <c r="F26" s="84">
        <v>109689.13454470399</v>
      </c>
      <c r="G26" s="84">
        <v>34478.867623389997</v>
      </c>
      <c r="H26" s="84">
        <v>93460.527755207993</v>
      </c>
      <c r="I26" s="84">
        <v>692511.51446702192</v>
      </c>
      <c r="J26" s="84">
        <v>20694.838795403</v>
      </c>
      <c r="K26" s="84">
        <v>40548.584580519993</v>
      </c>
      <c r="L26" s="84">
        <v>164445.557818909</v>
      </c>
      <c r="M26" s="84">
        <v>92502.702098606998</v>
      </c>
      <c r="N26" s="84">
        <v>106419.35961666099</v>
      </c>
      <c r="O26" s="84">
        <v>154328.783294908</v>
      </c>
      <c r="P26" s="84">
        <v>253369.467247447</v>
      </c>
      <c r="Q26" s="84">
        <v>2831.059033472</v>
      </c>
      <c r="R26" s="84">
        <v>0</v>
      </c>
      <c r="S26" s="84">
        <v>26229.584864944001</v>
      </c>
      <c r="T26" s="84">
        <v>33560.842256000033</v>
      </c>
      <c r="U26" s="84">
        <v>1357779.743210444</v>
      </c>
      <c r="V26" s="84"/>
    </row>
    <row r="27" spans="1:22" ht="18" x14ac:dyDescent="0.25">
      <c r="A27" s="92"/>
      <c r="B27" s="103" t="s">
        <v>114</v>
      </c>
      <c r="C27" s="84">
        <v>59734.963991999997</v>
      </c>
      <c r="D27" s="84">
        <v>26460.536109000001</v>
      </c>
      <c r="E27" s="84">
        <v>260045.762093</v>
      </c>
      <c r="F27" s="84">
        <v>150405.36111</v>
      </c>
      <c r="G27" s="84">
        <v>308.40407299999998</v>
      </c>
      <c r="H27" s="84">
        <v>89356.573480999999</v>
      </c>
      <c r="I27" s="84">
        <v>465747.74998700002</v>
      </c>
      <c r="J27" s="84">
        <v>38433.594704000003</v>
      </c>
      <c r="K27" s="84">
        <v>93239.732013000001</v>
      </c>
      <c r="L27" s="84">
        <v>94251.961267000006</v>
      </c>
      <c r="M27" s="84">
        <v>48418.530078000003</v>
      </c>
      <c r="N27" s="84">
        <v>11731.168984</v>
      </c>
      <c r="O27" s="84">
        <v>89424.888598000005</v>
      </c>
      <c r="P27" s="84">
        <v>165422.38693099999</v>
      </c>
      <c r="Q27" s="84">
        <v>787.36021100000005</v>
      </c>
      <c r="R27" s="84">
        <v>0</v>
      </c>
      <c r="S27" s="84">
        <v>20908.782199000001</v>
      </c>
      <c r="T27" s="84">
        <v>16520.818485000054</v>
      </c>
      <c r="U27" s="84">
        <v>967471.68148799997</v>
      </c>
      <c r="V27" s="84"/>
    </row>
    <row r="28" spans="1:22" ht="18" x14ac:dyDescent="0.25">
      <c r="A28" s="92"/>
      <c r="B28" s="103" t="s">
        <v>115</v>
      </c>
      <c r="C28" s="84">
        <v>104630.437559686</v>
      </c>
      <c r="D28" s="84">
        <v>75123.489543360993</v>
      </c>
      <c r="E28" s="84">
        <v>331713.89007137</v>
      </c>
      <c r="F28" s="84">
        <v>154000.61872812</v>
      </c>
      <c r="G28" s="84">
        <v>16245.357126579</v>
      </c>
      <c r="H28" s="84">
        <v>160214.10168805</v>
      </c>
      <c r="I28" s="84">
        <v>499263.23899834102</v>
      </c>
      <c r="J28" s="84">
        <v>36615.654642294998</v>
      </c>
      <c r="K28" s="84">
        <v>49453.347616999999</v>
      </c>
      <c r="L28" s="84">
        <v>127340.0229921</v>
      </c>
      <c r="M28" s="84">
        <v>80673.524216863996</v>
      </c>
      <c r="N28" s="84">
        <v>100157.514288429</v>
      </c>
      <c r="O28" s="84">
        <v>83861.274245573004</v>
      </c>
      <c r="P28" s="84">
        <v>172994.486366975</v>
      </c>
      <c r="Q28" s="84">
        <v>1119.345942831</v>
      </c>
      <c r="R28" s="84">
        <v>0</v>
      </c>
      <c r="S28" s="84">
        <v>2818.4190307979998</v>
      </c>
      <c r="T28" s="84">
        <v>18279.41117918212</v>
      </c>
      <c r="U28" s="84">
        <v>1126881.464175554</v>
      </c>
      <c r="V28" s="84"/>
    </row>
    <row r="29" spans="1:22" ht="18" x14ac:dyDescent="0.25">
      <c r="A29" s="92"/>
      <c r="B29" s="103" t="s">
        <v>116</v>
      </c>
      <c r="C29" s="84">
        <v>186024.742751518</v>
      </c>
      <c r="D29" s="84">
        <v>89561.056880695993</v>
      </c>
      <c r="E29" s="84">
        <v>312623.16372912499</v>
      </c>
      <c r="F29" s="84">
        <v>156972.91696484102</v>
      </c>
      <c r="G29" s="84">
        <v>31929.678752169999</v>
      </c>
      <c r="H29" s="84">
        <v>122886.039028</v>
      </c>
      <c r="I29" s="84">
        <v>517595.30665199499</v>
      </c>
      <c r="J29" s="84">
        <v>29098.609077722002</v>
      </c>
      <c r="K29" s="84">
        <v>89787.271970468995</v>
      </c>
      <c r="L29" s="84">
        <v>63479.341380209</v>
      </c>
      <c r="M29" s="84">
        <v>96103.50469103799</v>
      </c>
      <c r="N29" s="84">
        <v>101509.72019345101</v>
      </c>
      <c r="O29" s="84">
        <v>66415.185597830001</v>
      </c>
      <c r="P29" s="84">
        <v>260929.576902336</v>
      </c>
      <c r="Q29" s="84">
        <v>14752.20732311</v>
      </c>
      <c r="R29" s="84">
        <v>0</v>
      </c>
      <c r="S29" s="84">
        <v>2875.304405202</v>
      </c>
      <c r="T29" s="84">
        <v>44359.1086980002</v>
      </c>
      <c r="U29" s="84">
        <v>1321531.8987329742</v>
      </c>
      <c r="V29" s="84"/>
    </row>
    <row r="30" spans="1:22" ht="18" x14ac:dyDescent="0.25">
      <c r="A30" s="92"/>
      <c r="B30" s="103" t="s">
        <v>117</v>
      </c>
      <c r="C30" s="84">
        <v>91496.001963108996</v>
      </c>
      <c r="D30" s="84">
        <v>44141.735466204002</v>
      </c>
      <c r="E30" s="84">
        <v>490215.364331157</v>
      </c>
      <c r="F30" s="84">
        <v>151931.15421737501</v>
      </c>
      <c r="G30" s="84">
        <v>33781.205449734</v>
      </c>
      <c r="H30" s="84">
        <v>303082.231172172</v>
      </c>
      <c r="I30" s="84">
        <v>481884.516308402</v>
      </c>
      <c r="J30" s="84">
        <v>65574.319215035997</v>
      </c>
      <c r="K30" s="84">
        <v>67216.554614264998</v>
      </c>
      <c r="L30" s="84">
        <v>44313.210749836995</v>
      </c>
      <c r="M30" s="84">
        <v>81837.191749934995</v>
      </c>
      <c r="N30" s="84">
        <v>58352.620240818003</v>
      </c>
      <c r="O30" s="84">
        <v>81153.152164057014</v>
      </c>
      <c r="P30" s="84">
        <v>364576.425278679</v>
      </c>
      <c r="Q30" s="84">
        <v>1766.5510392049998</v>
      </c>
      <c r="R30" s="84">
        <v>0</v>
      </c>
      <c r="S30" s="84">
        <v>2928.1193551380002</v>
      </c>
      <c r="T30" s="84">
        <v>48710.715457509039</v>
      </c>
      <c r="U30" s="84">
        <v>1476883.0233388559</v>
      </c>
      <c r="V30" s="84"/>
    </row>
    <row r="31" spans="1:22" ht="18" x14ac:dyDescent="0.25">
      <c r="A31" s="92"/>
      <c r="B31" s="103" t="s">
        <v>118</v>
      </c>
      <c r="C31" s="84">
        <v>226247.54601504502</v>
      </c>
      <c r="D31" s="84">
        <v>84761.340422688008</v>
      </c>
      <c r="E31" s="84">
        <v>168127.27760965499</v>
      </c>
      <c r="F31" s="84">
        <v>132335.70030979899</v>
      </c>
      <c r="G31" s="84">
        <v>17820.298001013998</v>
      </c>
      <c r="H31" s="84">
        <v>16989.980295819998</v>
      </c>
      <c r="I31" s="84">
        <v>410801.693950049</v>
      </c>
      <c r="J31" s="84">
        <v>21914.575127311</v>
      </c>
      <c r="K31" s="84">
        <v>65828.198515646</v>
      </c>
      <c r="L31" s="84">
        <v>93373.077751192002</v>
      </c>
      <c r="M31" s="84">
        <v>49553.770189429</v>
      </c>
      <c r="N31" s="84">
        <v>78842.417865473006</v>
      </c>
      <c r="O31" s="84">
        <v>62726.372576692003</v>
      </c>
      <c r="P31" s="84">
        <v>109062.54696287301</v>
      </c>
      <c r="Q31" s="84">
        <v>2766.6953529409998</v>
      </c>
      <c r="R31" s="84">
        <v>0</v>
      </c>
      <c r="S31" s="84">
        <v>19523.354082886002</v>
      </c>
      <c r="T31" s="84">
        <v>30253.83339699998</v>
      </c>
      <c r="U31" s="84">
        <v>944492.8979346219</v>
      </c>
      <c r="V31" s="84"/>
    </row>
    <row r="32" spans="1:22" ht="18" x14ac:dyDescent="0.25">
      <c r="A32" s="92"/>
      <c r="B32" s="103" t="s">
        <v>119</v>
      </c>
      <c r="C32" s="84">
        <v>162042.59629446399</v>
      </c>
      <c r="D32" s="84">
        <v>39571.095411719005</v>
      </c>
      <c r="E32" s="84">
        <v>177040.783912857</v>
      </c>
      <c r="F32" s="84">
        <v>50870.192506220003</v>
      </c>
      <c r="G32" s="84">
        <v>32496.584767369997</v>
      </c>
      <c r="H32" s="84">
        <v>75687.066189101999</v>
      </c>
      <c r="I32" s="84">
        <v>519152.87507841602</v>
      </c>
      <c r="J32" s="84">
        <v>2157.9728658080003</v>
      </c>
      <c r="K32" s="84">
        <v>96877.781930605997</v>
      </c>
      <c r="L32" s="84">
        <v>148304.15116082598</v>
      </c>
      <c r="M32" s="84">
        <v>71477.005291675989</v>
      </c>
      <c r="N32" s="84">
        <v>92371.660914598004</v>
      </c>
      <c r="O32" s="84">
        <v>89160.40467805299</v>
      </c>
      <c r="P32" s="84">
        <v>255346.25309335699</v>
      </c>
      <c r="Q32" s="84">
        <v>4366.7247521029994</v>
      </c>
      <c r="R32" s="84">
        <v>0</v>
      </c>
      <c r="S32" s="84">
        <v>16746.626477087</v>
      </c>
      <c r="T32" s="84">
        <v>16068.420604000799</v>
      </c>
      <c r="U32" s="84">
        <v>1129650.9289830949</v>
      </c>
      <c r="V32" s="84"/>
    </row>
    <row r="33" spans="1:22" ht="18" x14ac:dyDescent="0.25">
      <c r="A33" s="92"/>
      <c r="B33" s="103" t="s">
        <v>120</v>
      </c>
      <c r="C33" s="84">
        <v>204597.16168385401</v>
      </c>
      <c r="D33" s="84">
        <v>72115.445607538</v>
      </c>
      <c r="E33" s="84">
        <v>300876.79810582002</v>
      </c>
      <c r="F33" s="84">
        <v>126029.84793201</v>
      </c>
      <c r="G33" s="84">
        <v>35851.294485809995</v>
      </c>
      <c r="H33" s="84">
        <v>136963.960961</v>
      </c>
      <c r="I33" s="84">
        <v>576191.57431213791</v>
      </c>
      <c r="J33" s="84">
        <v>23012.237224616001</v>
      </c>
      <c r="K33" s="84">
        <v>48890.577633558001</v>
      </c>
      <c r="L33" s="84">
        <v>214359.232311984</v>
      </c>
      <c r="M33" s="84">
        <v>77010.367228289993</v>
      </c>
      <c r="N33" s="84">
        <v>49667.007345230006</v>
      </c>
      <c r="O33" s="84">
        <v>75304.185006500004</v>
      </c>
      <c r="P33" s="84">
        <v>172397.46982087599</v>
      </c>
      <c r="Q33" s="84">
        <v>5273.3889199499999</v>
      </c>
      <c r="R33" s="84">
        <v>0</v>
      </c>
      <c r="S33" s="84">
        <v>1758.6167528599999</v>
      </c>
      <c r="T33" s="84">
        <v>33537.318757001078</v>
      </c>
      <c r="U33" s="84">
        <v>1287600.3226796889</v>
      </c>
      <c r="V33" s="84"/>
    </row>
    <row r="34" spans="1:22" ht="18" x14ac:dyDescent="0.25">
      <c r="A34" s="92"/>
      <c r="B34" s="103" t="s">
        <v>121</v>
      </c>
      <c r="C34" s="84">
        <v>178399.74449751401</v>
      </c>
      <c r="D34" s="84">
        <v>80628.831167390003</v>
      </c>
      <c r="E34" s="84">
        <v>202677.37873298701</v>
      </c>
      <c r="F34" s="84">
        <v>101573.74876543699</v>
      </c>
      <c r="G34" s="84">
        <v>18038.778948070001</v>
      </c>
      <c r="H34" s="84">
        <v>60428.311381599997</v>
      </c>
      <c r="I34" s="84">
        <v>499177.38282579306</v>
      </c>
      <c r="J34" s="84">
        <v>20531.958306036999</v>
      </c>
      <c r="K34" s="84">
        <v>28596.407259817999</v>
      </c>
      <c r="L34" s="84">
        <v>149782.68063886499</v>
      </c>
      <c r="M34" s="84">
        <v>85111.218061328997</v>
      </c>
      <c r="N34" s="84">
        <v>69371.444715859994</v>
      </c>
      <c r="O34" s="84">
        <v>97607.652481785</v>
      </c>
      <c r="P34" s="84">
        <v>258641.79567647399</v>
      </c>
      <c r="Q34" s="84">
        <v>3480.56164119</v>
      </c>
      <c r="R34" s="84">
        <v>0</v>
      </c>
      <c r="S34" s="84">
        <v>19649.979391056</v>
      </c>
      <c r="T34" s="84">
        <v>17240.649534000084</v>
      </c>
      <c r="U34" s="84">
        <v>1156136.9512667682</v>
      </c>
      <c r="V34" s="84"/>
    </row>
    <row r="35" spans="1:22" ht="18" x14ac:dyDescent="0.25">
      <c r="A35" s="92"/>
      <c r="B35" s="103" t="s">
        <v>122</v>
      </c>
      <c r="C35" s="84">
        <v>134562.80000647999</v>
      </c>
      <c r="D35" s="84">
        <v>35256.639111550001</v>
      </c>
      <c r="E35" s="84">
        <v>178203.86768969</v>
      </c>
      <c r="F35" s="84">
        <v>39640.017046180001</v>
      </c>
      <c r="G35" s="84">
        <v>18879.32312393</v>
      </c>
      <c r="H35" s="84">
        <v>119518.98778258001</v>
      </c>
      <c r="I35" s="84">
        <v>446924.23772459995</v>
      </c>
      <c r="J35" s="84">
        <v>2795.2595860300003</v>
      </c>
      <c r="K35" s="84">
        <v>51629.922041140002</v>
      </c>
      <c r="L35" s="84">
        <v>76966.962120609998</v>
      </c>
      <c r="M35" s="84">
        <v>162662.87521355</v>
      </c>
      <c r="N35" s="84">
        <v>47916.522536919998</v>
      </c>
      <c r="O35" s="84">
        <v>42724.99658426</v>
      </c>
      <c r="P35" s="84">
        <v>281773.26389556</v>
      </c>
      <c r="Q35" s="84">
        <v>2602.2264814099999</v>
      </c>
      <c r="R35" s="84">
        <v>0</v>
      </c>
      <c r="S35" s="84">
        <v>18086.017330119997</v>
      </c>
      <c r="T35" s="84">
        <v>43969.718106189997</v>
      </c>
      <c r="U35" s="84">
        <v>1085433.88742252</v>
      </c>
    </row>
    <row r="36" spans="1:22" ht="18" x14ac:dyDescent="0.25">
      <c r="A36" s="92"/>
      <c r="B36" s="103" t="s">
        <v>123</v>
      </c>
      <c r="C36" s="84">
        <v>154371.80609489299</v>
      </c>
      <c r="D36" s="84">
        <v>93265.866706143992</v>
      </c>
      <c r="E36" s="84">
        <v>138768.71240219902</v>
      </c>
      <c r="F36" s="84">
        <v>1983.9917417049999</v>
      </c>
      <c r="G36" s="84">
        <v>17062.456436280001</v>
      </c>
      <c r="H36" s="84">
        <v>102738.06268684</v>
      </c>
      <c r="I36" s="84">
        <v>484574.32756856002</v>
      </c>
      <c r="J36" s="84">
        <v>25783.990706485001</v>
      </c>
      <c r="K36" s="84">
        <v>68664.053715650007</v>
      </c>
      <c r="L36" s="84">
        <v>141282.183167763</v>
      </c>
      <c r="M36" s="84">
        <v>48004.750039084996</v>
      </c>
      <c r="N36" s="84">
        <v>65107.8230301</v>
      </c>
      <c r="O36" s="84">
        <v>84507.945994427006</v>
      </c>
      <c r="P36" s="84">
        <v>266592.20961798698</v>
      </c>
      <c r="Q36" s="84">
        <v>24743.599857680001</v>
      </c>
      <c r="R36" s="84">
        <v>0</v>
      </c>
      <c r="S36" s="84">
        <v>20413.595768029998</v>
      </c>
      <c r="T36" s="84">
        <v>159772.68413479</v>
      </c>
      <c r="U36" s="84">
        <v>1204079.7398184291</v>
      </c>
    </row>
    <row r="37" spans="1:22" ht="18" x14ac:dyDescent="0.25">
      <c r="A37" s="92"/>
      <c r="B37" s="103" t="s">
        <v>124</v>
      </c>
      <c r="C37" s="84">
        <v>150904.38450399999</v>
      </c>
      <c r="D37" s="84">
        <v>39325.048623000002</v>
      </c>
      <c r="E37" s="84">
        <v>118507.08667400001</v>
      </c>
      <c r="F37" s="84">
        <v>28401.615840999999</v>
      </c>
      <c r="G37" s="84">
        <v>1438.2369530000001</v>
      </c>
      <c r="H37" s="84">
        <v>67592.305970999994</v>
      </c>
      <c r="I37" s="84">
        <v>485326.04501599999</v>
      </c>
      <c r="J37" s="84">
        <v>22272.870037000001</v>
      </c>
      <c r="K37" s="84">
        <v>29206.563848999998</v>
      </c>
      <c r="L37" s="84">
        <v>175424.40887099999</v>
      </c>
      <c r="M37" s="84">
        <v>100062.14709</v>
      </c>
      <c r="N37" s="84">
        <v>53879.242319999998</v>
      </c>
      <c r="O37" s="84">
        <v>67633.674541</v>
      </c>
      <c r="P37" s="84">
        <v>333376.58100721997</v>
      </c>
      <c r="Q37" s="84">
        <v>7682.0059039999996</v>
      </c>
      <c r="R37" s="84">
        <v>0</v>
      </c>
      <c r="S37" s="84">
        <v>18798.046335999999</v>
      </c>
      <c r="T37" s="84">
        <v>99214.945047999994</v>
      </c>
      <c r="U37" s="84">
        <v>1187329.0422492197</v>
      </c>
    </row>
    <row r="38" spans="1:22" ht="18" x14ac:dyDescent="0.25">
      <c r="A38" s="92">
        <v>2014</v>
      </c>
      <c r="B38" s="103" t="s">
        <v>113</v>
      </c>
      <c r="C38" s="84">
        <v>122731.54691597901</v>
      </c>
      <c r="D38" s="84">
        <v>47842.910669999997</v>
      </c>
      <c r="E38" s="84">
        <v>130630.51528639</v>
      </c>
      <c r="F38" s="84">
        <v>22571.083490000001</v>
      </c>
      <c r="G38" s="84">
        <v>1408.3158840000001</v>
      </c>
      <c r="H38" s="84">
        <v>103861.0531</v>
      </c>
      <c r="I38" s="84">
        <v>746556.36151067598</v>
      </c>
      <c r="J38" s="84">
        <v>18425.839690000001</v>
      </c>
      <c r="K38" s="84">
        <v>149889.03200000001</v>
      </c>
      <c r="L38" s="84">
        <v>153082.0227</v>
      </c>
      <c r="M38" s="84">
        <v>89721.649109999998</v>
      </c>
      <c r="N38" s="84">
        <v>124011.4402</v>
      </c>
      <c r="O38" s="84">
        <v>150709.53769999999</v>
      </c>
      <c r="P38" s="84">
        <v>388553.73272484494</v>
      </c>
      <c r="Q38" s="84">
        <v>49556.91534</v>
      </c>
      <c r="R38" s="84">
        <v>0</v>
      </c>
      <c r="S38" s="84">
        <v>45074.929929999998</v>
      </c>
      <c r="T38" s="84">
        <v>33951.698069140002</v>
      </c>
      <c r="U38" s="84">
        <v>1422423.85450703</v>
      </c>
    </row>
    <row r="39" spans="1:22" ht="18" x14ac:dyDescent="0.25">
      <c r="A39" s="92"/>
      <c r="B39" s="103" t="s">
        <v>114</v>
      </c>
      <c r="C39" s="84">
        <v>168611.82566713699</v>
      </c>
      <c r="D39" s="84">
        <v>84612.900299999994</v>
      </c>
      <c r="E39" s="84">
        <v>196103.08771364001</v>
      </c>
      <c r="F39" s="84">
        <v>57459.674959999997</v>
      </c>
      <c r="G39" s="84">
        <v>9.2485800000000005</v>
      </c>
      <c r="H39" s="84">
        <v>120618.1381</v>
      </c>
      <c r="I39" s="84">
        <v>480251.32117834495</v>
      </c>
      <c r="J39" s="84">
        <v>1928.05846</v>
      </c>
      <c r="K39" s="84">
        <v>67092.402480000004</v>
      </c>
      <c r="L39" s="84">
        <v>166092.12789999999</v>
      </c>
      <c r="M39" s="84">
        <v>38695.871140000003</v>
      </c>
      <c r="N39" s="84">
        <v>93736.043869999994</v>
      </c>
      <c r="O39" s="84">
        <v>75029.982990000004</v>
      </c>
      <c r="P39" s="84">
        <v>401937.10969343298</v>
      </c>
      <c r="Q39" s="84">
        <v>30525.350760000001</v>
      </c>
      <c r="R39" s="84">
        <v>0</v>
      </c>
      <c r="S39" s="84">
        <v>22815.504079999999</v>
      </c>
      <c r="T39" s="84">
        <v>16164.309713099999</v>
      </c>
      <c r="U39" s="84">
        <v>1263067.653965655</v>
      </c>
    </row>
    <row r="40" spans="1:22" ht="18" x14ac:dyDescent="0.25">
      <c r="A40" s="92"/>
      <c r="B40" s="103" t="s">
        <v>115</v>
      </c>
      <c r="C40" s="84">
        <v>133035.68271265199</v>
      </c>
      <c r="D40" s="84">
        <v>38741.363449999997</v>
      </c>
      <c r="E40" s="84">
        <v>236439.46056065799</v>
      </c>
      <c r="F40" s="84">
        <v>67409.475200000001</v>
      </c>
      <c r="G40" s="84">
        <v>233.9703921</v>
      </c>
      <c r="H40" s="84">
        <v>152285.07399999999</v>
      </c>
      <c r="I40" s="84">
        <v>500151.47079948499</v>
      </c>
      <c r="J40" s="84">
        <v>36431.684540000002</v>
      </c>
      <c r="K40" s="84">
        <v>51420.741020000001</v>
      </c>
      <c r="L40" s="84">
        <v>142342.67069999999</v>
      </c>
      <c r="M40" s="84">
        <v>22432.749810000001</v>
      </c>
      <c r="N40" s="84">
        <v>93114.956550000003</v>
      </c>
      <c r="O40" s="84">
        <v>120217.374</v>
      </c>
      <c r="P40" s="84">
        <v>396985.79586251598</v>
      </c>
      <c r="Q40" s="84">
        <v>64069.987179999996</v>
      </c>
      <c r="R40" s="84">
        <v>0</v>
      </c>
      <c r="S40" s="84">
        <v>33027.943200000002</v>
      </c>
      <c r="T40" s="84">
        <v>17374.707602950002</v>
      </c>
      <c r="U40" s="84">
        <v>1283987.117538261</v>
      </c>
    </row>
    <row r="41" spans="1:22" ht="18" x14ac:dyDescent="0.25">
      <c r="A41" s="92"/>
      <c r="B41" s="103" t="s">
        <v>116</v>
      </c>
      <c r="C41" s="84">
        <v>188289.12458807998</v>
      </c>
      <c r="D41" s="84">
        <v>54774.025626091003</v>
      </c>
      <c r="E41" s="84">
        <v>243070.811034529</v>
      </c>
      <c r="F41" s="84">
        <v>127933.51384631</v>
      </c>
      <c r="G41" s="84">
        <v>17.834353</v>
      </c>
      <c r="H41" s="84">
        <v>102604.40026967</v>
      </c>
      <c r="I41" s="84">
        <v>686517.40272423998</v>
      </c>
      <c r="J41" s="84">
        <v>19189.389676359002</v>
      </c>
      <c r="K41" s="84">
        <v>21759.857145000002</v>
      </c>
      <c r="L41" s="84">
        <v>117274.323332552</v>
      </c>
      <c r="M41" s="84">
        <v>75509.017281016</v>
      </c>
      <c r="N41" s="84">
        <v>111660.64100730901</v>
      </c>
      <c r="O41" s="84">
        <v>212773.87192490799</v>
      </c>
      <c r="P41" s="84">
        <v>378561.906019705</v>
      </c>
      <c r="Q41" s="84">
        <v>31222.360794213</v>
      </c>
      <c r="R41" s="84">
        <v>0</v>
      </c>
      <c r="S41" s="84">
        <v>41776.830491305998</v>
      </c>
      <c r="T41" s="84">
        <v>16449.077013553</v>
      </c>
      <c r="U41" s="84">
        <v>1512888.321380107</v>
      </c>
    </row>
    <row r="42" spans="1:22" ht="18" x14ac:dyDescent="0.25">
      <c r="A42" s="92"/>
      <c r="B42" s="103" t="s">
        <v>117</v>
      </c>
      <c r="C42" s="84">
        <v>112263.19102642599</v>
      </c>
      <c r="D42" s="84">
        <v>89181.860887435003</v>
      </c>
      <c r="E42" s="84">
        <v>259689.05262904902</v>
      </c>
      <c r="F42" s="84">
        <v>87205.722743482998</v>
      </c>
      <c r="G42" s="84">
        <v>126.44139199999999</v>
      </c>
      <c r="H42" s="84">
        <v>99753.119686460996</v>
      </c>
      <c r="I42" s="84">
        <v>711222.30732382298</v>
      </c>
      <c r="J42" s="84">
        <v>13676.468724</v>
      </c>
      <c r="K42" s="84">
        <v>77955.182438542004</v>
      </c>
      <c r="L42" s="84">
        <v>190651.16806248401</v>
      </c>
      <c r="M42" s="84">
        <v>110485.81441640899</v>
      </c>
      <c r="N42" s="84">
        <v>36566.192745704</v>
      </c>
      <c r="O42" s="84">
        <v>200090.41541157998</v>
      </c>
      <c r="P42" s="84">
        <v>350340.10719811602</v>
      </c>
      <c r="Q42" s="84">
        <v>47372.746675275004</v>
      </c>
      <c r="R42" s="84">
        <v>0</v>
      </c>
      <c r="S42" s="84">
        <v>29564.263305087003</v>
      </c>
      <c r="T42" s="84">
        <v>155846.14577150298</v>
      </c>
      <c r="U42" s="84">
        <v>1589360.803948917</v>
      </c>
    </row>
    <row r="43" spans="1:22" ht="18" x14ac:dyDescent="0.25">
      <c r="A43" s="92"/>
      <c r="B43" s="103" t="s">
        <v>118</v>
      </c>
      <c r="C43" s="84">
        <v>110131.30746024</v>
      </c>
      <c r="D43" s="84">
        <v>30631.892959121004</v>
      </c>
      <c r="E43" s="84">
        <v>251119.355719671</v>
      </c>
      <c r="F43" s="84">
        <v>34999.666399780996</v>
      </c>
      <c r="G43" s="84">
        <v>254.36891600000001</v>
      </c>
      <c r="H43" s="84">
        <v>211546.847964199</v>
      </c>
      <c r="I43" s="84">
        <v>685926.65462259203</v>
      </c>
      <c r="J43" s="84">
        <v>24343.241917495998</v>
      </c>
      <c r="K43" s="84">
        <v>204690.29068619601</v>
      </c>
      <c r="L43" s="84">
        <v>141816.79174577098</v>
      </c>
      <c r="M43" s="84">
        <v>101373.46010433399</v>
      </c>
      <c r="N43" s="84">
        <v>100201.04212877099</v>
      </c>
      <c r="O43" s="84">
        <v>101214.297576618</v>
      </c>
      <c r="P43" s="84">
        <v>347494.60372112301</v>
      </c>
      <c r="Q43" s="84">
        <v>42980.956402955999</v>
      </c>
      <c r="R43" s="84">
        <v>0</v>
      </c>
      <c r="S43" s="84">
        <v>5765.0978379899998</v>
      </c>
      <c r="T43" s="84">
        <v>185234.68176845092</v>
      </c>
      <c r="U43" s="84">
        <v>1579906.6032920768</v>
      </c>
    </row>
    <row r="44" spans="1:22" ht="18" x14ac:dyDescent="0.25">
      <c r="A44" s="92"/>
      <c r="B44" s="103" t="s">
        <v>119</v>
      </c>
      <c r="C44" s="84">
        <v>145655.61597635999</v>
      </c>
      <c r="D44" s="84">
        <v>61763.696385959993</v>
      </c>
      <c r="E44" s="84">
        <v>121066.34715419999</v>
      </c>
      <c r="F44" s="84">
        <v>37233.693954000002</v>
      </c>
      <c r="G44" s="84">
        <v>80.418068000000005</v>
      </c>
      <c r="H44" s="84">
        <v>77389.908875059991</v>
      </c>
      <c r="I44" s="84">
        <v>635498.88950172998</v>
      </c>
      <c r="J44" s="84">
        <v>20127.041599830001</v>
      </c>
      <c r="K44" s="84">
        <v>43360.1063431</v>
      </c>
      <c r="L44" s="84">
        <v>118536.96691128999</v>
      </c>
      <c r="M44" s="84">
        <v>48497.41911771</v>
      </c>
      <c r="N44" s="84">
        <v>65788.076421870006</v>
      </c>
      <c r="O44" s="84">
        <v>105910.60124228</v>
      </c>
      <c r="P44" s="84">
        <v>371972.06489648001</v>
      </c>
      <c r="Q44" s="84">
        <v>16413.90573934</v>
      </c>
      <c r="R44" s="84">
        <v>0</v>
      </c>
      <c r="S44" s="84">
        <v>891.78665999999998</v>
      </c>
      <c r="T44" s="84">
        <v>16122.914588110001</v>
      </c>
      <c r="U44" s="84">
        <v>1290315.83211688</v>
      </c>
    </row>
    <row r="45" spans="1:22" ht="18" x14ac:dyDescent="0.25">
      <c r="A45" s="92"/>
      <c r="B45" s="103" t="s">
        <v>120</v>
      </c>
      <c r="C45" s="84">
        <v>332527.13478562998</v>
      </c>
      <c r="D45" s="84">
        <v>193917.76448618004</v>
      </c>
      <c r="E45" s="84">
        <v>270610.76697702002</v>
      </c>
      <c r="F45" s="84">
        <v>84143.562359839998</v>
      </c>
      <c r="G45" s="84">
        <v>343.23360500000001</v>
      </c>
      <c r="H45" s="84">
        <v>145016.09915248002</v>
      </c>
      <c r="I45" s="84">
        <v>874534.01954211004</v>
      </c>
      <c r="J45" s="84">
        <v>16986.468672110001</v>
      </c>
      <c r="K45" s="84">
        <v>58536.455364250003</v>
      </c>
      <c r="L45" s="84">
        <v>242386.61118692002</v>
      </c>
      <c r="M45" s="84">
        <v>76823.110169530002</v>
      </c>
      <c r="N45" s="84">
        <v>91248.129994610004</v>
      </c>
      <c r="O45" s="84">
        <v>169451.89104341</v>
      </c>
      <c r="P45" s="84">
        <v>784270.91830233997</v>
      </c>
      <c r="Q45" s="84">
        <v>79525.618010389997</v>
      </c>
      <c r="R45" s="84">
        <v>0</v>
      </c>
      <c r="S45" s="84">
        <v>16127.719273000001</v>
      </c>
      <c r="T45" s="84">
        <v>29022.491752240003</v>
      </c>
      <c r="U45" s="84">
        <v>2290965.3313593399</v>
      </c>
    </row>
    <row r="46" spans="1:22" ht="18" x14ac:dyDescent="0.25">
      <c r="A46" s="92"/>
      <c r="B46" s="103" t="s">
        <v>121</v>
      </c>
      <c r="C46" s="84">
        <v>149987.76794810998</v>
      </c>
      <c r="D46" s="84">
        <v>71083.68098395002</v>
      </c>
      <c r="E46" s="84">
        <v>104836.80321463999</v>
      </c>
      <c r="F46" s="84">
        <v>16620.883492730001</v>
      </c>
      <c r="G46" s="84">
        <v>2468.2175240000001</v>
      </c>
      <c r="H46" s="84">
        <v>64798.45162706</v>
      </c>
      <c r="I46" s="84">
        <v>469801.56899071002</v>
      </c>
      <c r="J46" s="84">
        <v>17916.088132790002</v>
      </c>
      <c r="K46" s="84">
        <v>50603.423268730003</v>
      </c>
      <c r="L46" s="84">
        <v>106414.60561433999</v>
      </c>
      <c r="M46" s="84">
        <v>41123.874929940001</v>
      </c>
      <c r="N46" s="84">
        <v>61534.324933099997</v>
      </c>
      <c r="O46" s="84">
        <v>112403.70247508</v>
      </c>
      <c r="P46" s="84">
        <v>377308.33015663002</v>
      </c>
      <c r="Q46" s="84">
        <v>28397.73235332</v>
      </c>
      <c r="R46" s="84">
        <v>0</v>
      </c>
      <c r="S46" s="84">
        <v>14656.798027620001</v>
      </c>
      <c r="T46" s="84">
        <v>14628.6509702</v>
      </c>
      <c r="U46" s="84">
        <v>1116563.12128029</v>
      </c>
    </row>
    <row r="47" spans="1:22" ht="18" x14ac:dyDescent="0.25">
      <c r="B47" s="103" t="s">
        <v>122</v>
      </c>
      <c r="C47" s="84">
        <v>185234.526113</v>
      </c>
      <c r="D47" s="84">
        <v>60679.623024</v>
      </c>
      <c r="E47" s="84">
        <v>136849.18861499999</v>
      </c>
      <c r="F47" s="84">
        <v>14160.589701000001</v>
      </c>
      <c r="G47" s="84">
        <v>548.158952</v>
      </c>
      <c r="H47" s="84">
        <v>97360.180917000005</v>
      </c>
      <c r="I47" s="84">
        <v>378385.14059800003</v>
      </c>
      <c r="J47" s="84">
        <v>40053.032421000004</v>
      </c>
      <c r="K47" s="84">
        <v>39450.701712000002</v>
      </c>
      <c r="L47" s="84">
        <v>88790.886478</v>
      </c>
      <c r="M47" s="84">
        <v>43883.447073000003</v>
      </c>
      <c r="N47" s="84">
        <v>62641.236996</v>
      </c>
      <c r="O47" s="84">
        <v>95647.728187999994</v>
      </c>
      <c r="P47" s="84">
        <v>331055.933769</v>
      </c>
      <c r="Q47" s="84">
        <v>42227.455215000002</v>
      </c>
      <c r="R47" s="84">
        <v>0</v>
      </c>
      <c r="S47" s="84">
        <v>34177.143871</v>
      </c>
      <c r="T47" s="84">
        <v>26.083292</v>
      </c>
      <c r="U47" s="84">
        <v>1031550.872387</v>
      </c>
    </row>
    <row r="48" spans="1:22" ht="18" x14ac:dyDescent="0.25">
      <c r="B48" s="103" t="s">
        <v>123</v>
      </c>
      <c r="C48" s="84">
        <v>130200.803107</v>
      </c>
      <c r="D48" s="84">
        <v>32679.088205999997</v>
      </c>
      <c r="E48" s="84">
        <v>169915.37413800001</v>
      </c>
      <c r="F48" s="84">
        <v>32743.853093000002</v>
      </c>
      <c r="G48" s="84">
        <v>13681.495327000001</v>
      </c>
      <c r="H48" s="84">
        <v>91825.469480999993</v>
      </c>
      <c r="I48" s="84">
        <v>375812.23595100001</v>
      </c>
      <c r="J48" s="84">
        <v>46430.479714000001</v>
      </c>
      <c r="K48" s="84">
        <v>32244.551879999999</v>
      </c>
      <c r="L48" s="84">
        <v>98793.660573999994</v>
      </c>
      <c r="M48" s="84">
        <v>40769.844131999998</v>
      </c>
      <c r="N48" s="84">
        <v>36778.435129999998</v>
      </c>
      <c r="O48" s="84">
        <v>82101.054434000005</v>
      </c>
      <c r="P48" s="84">
        <v>274880.83314399997</v>
      </c>
      <c r="Q48" s="84">
        <v>50050.099659</v>
      </c>
      <c r="R48" s="84">
        <v>0</v>
      </c>
      <c r="S48" s="84">
        <v>15809.096067</v>
      </c>
      <c r="T48" s="84">
        <v>64.894098</v>
      </c>
      <c r="U48" s="84">
        <v>950874.14043800009</v>
      </c>
    </row>
    <row r="49" spans="1:23" ht="18" x14ac:dyDescent="0.25">
      <c r="B49" s="103" t="s">
        <v>124</v>
      </c>
      <c r="C49" s="84">
        <v>147184.55975499999</v>
      </c>
      <c r="D49" s="84">
        <v>58829.859673000006</v>
      </c>
      <c r="E49" s="84">
        <v>117781.468735</v>
      </c>
      <c r="F49" s="84">
        <v>33960.984845999999</v>
      </c>
      <c r="G49" s="84">
        <v>11231.286908</v>
      </c>
      <c r="H49" s="84">
        <v>50791.504184999998</v>
      </c>
      <c r="I49" s="84">
        <v>336512.54544800002</v>
      </c>
      <c r="J49" s="84">
        <v>19954.653217999999</v>
      </c>
      <c r="K49" s="84">
        <v>27916.084115000001</v>
      </c>
      <c r="L49" s="84">
        <v>96675.915385</v>
      </c>
      <c r="M49" s="84">
        <v>24443.203157</v>
      </c>
      <c r="N49" s="84">
        <v>57385.530230999997</v>
      </c>
      <c r="O49" s="84">
        <v>92434.581707999998</v>
      </c>
      <c r="P49" s="84">
        <v>245870.572159</v>
      </c>
      <c r="Q49" s="84">
        <v>34059.408037000001</v>
      </c>
      <c r="R49" s="84">
        <v>0</v>
      </c>
      <c r="S49" s="84">
        <v>4923.2583590000004</v>
      </c>
      <c r="T49" s="84">
        <v>124788.360396</v>
      </c>
      <c r="U49" s="84">
        <v>972137.50649299996</v>
      </c>
    </row>
    <row r="50" spans="1:23" ht="18" x14ac:dyDescent="0.25">
      <c r="A50" s="92">
        <v>2015</v>
      </c>
      <c r="B50" s="103" t="s">
        <v>113</v>
      </c>
      <c r="C50" s="84">
        <v>89541.829190000004</v>
      </c>
      <c r="D50" s="84">
        <v>33851.122821000004</v>
      </c>
      <c r="E50" s="84">
        <v>69535.108328999995</v>
      </c>
      <c r="F50" s="84">
        <v>18251.740652</v>
      </c>
      <c r="G50" s="84">
        <v>215.78016099999999</v>
      </c>
      <c r="H50" s="84">
        <v>44034.367205000002</v>
      </c>
      <c r="I50" s="84">
        <v>268776.21526000003</v>
      </c>
      <c r="J50" s="84">
        <v>10279.338416000001</v>
      </c>
      <c r="K50" s="84">
        <v>40906.478991000004</v>
      </c>
      <c r="L50" s="84">
        <v>55374.053018999999</v>
      </c>
      <c r="M50" s="84">
        <v>11479.937158000001</v>
      </c>
      <c r="N50" s="84">
        <v>37548.012091999997</v>
      </c>
      <c r="O50" s="84">
        <v>85296.712522000002</v>
      </c>
      <c r="P50" s="84">
        <v>266157.07503499999</v>
      </c>
      <c r="Q50" s="84">
        <v>31603.024565</v>
      </c>
      <c r="R50" s="84">
        <v>154301.76362700001</v>
      </c>
      <c r="S50" s="84">
        <v>19009.764951000001</v>
      </c>
      <c r="T50" s="84">
        <v>3.1999330000000001</v>
      </c>
      <c r="U50" s="84">
        <v>694013.42774700001</v>
      </c>
    </row>
    <row r="51" spans="1:23" ht="18" x14ac:dyDescent="0.25">
      <c r="B51" s="103" t="s">
        <v>114</v>
      </c>
      <c r="C51" s="84">
        <v>282554.23448849999</v>
      </c>
      <c r="D51" s="84">
        <v>175764.13305050001</v>
      </c>
      <c r="E51" s="84">
        <v>111719.823714</v>
      </c>
      <c r="F51" s="84">
        <v>24144.968048999999</v>
      </c>
      <c r="G51" s="84">
        <v>22532.313130999999</v>
      </c>
      <c r="H51" s="84">
        <v>41960.678382999999</v>
      </c>
      <c r="I51" s="84">
        <v>410595.13828800002</v>
      </c>
      <c r="J51" s="84">
        <v>29299.002075</v>
      </c>
      <c r="K51" s="84">
        <v>15471.205061000001</v>
      </c>
      <c r="L51" s="84">
        <v>148566.80588900001</v>
      </c>
      <c r="M51" s="84">
        <v>33012.680891999997</v>
      </c>
      <c r="N51" s="84">
        <v>36807.059056999999</v>
      </c>
      <c r="O51" s="84">
        <v>80497.781726000001</v>
      </c>
      <c r="P51" s="84">
        <v>227894.45952</v>
      </c>
      <c r="Q51" s="84">
        <v>38199.726061000001</v>
      </c>
      <c r="R51" s="84">
        <v>138241.232411</v>
      </c>
      <c r="S51" s="84">
        <v>31893.606424000001</v>
      </c>
      <c r="T51" s="84">
        <v>131395.54459400001</v>
      </c>
      <c r="U51" s="84">
        <v>1164159.2006045</v>
      </c>
    </row>
    <row r="52" spans="1:23" ht="18" x14ac:dyDescent="0.25">
      <c r="B52" s="103" t="s">
        <v>115</v>
      </c>
      <c r="C52" s="84">
        <v>124812.6468208</v>
      </c>
      <c r="D52" s="84">
        <v>43077.67554080001</v>
      </c>
      <c r="E52" s="84">
        <v>85705.557046999995</v>
      </c>
      <c r="F52" s="84">
        <v>1391.7196469999999</v>
      </c>
      <c r="G52" s="84">
        <v>46.297781999999998</v>
      </c>
      <c r="H52" s="84">
        <v>74187.010976999998</v>
      </c>
      <c r="I52" s="84">
        <v>312413.27354099997</v>
      </c>
      <c r="J52" s="84">
        <v>37600.468609000003</v>
      </c>
      <c r="K52" s="84">
        <v>11276.006894</v>
      </c>
      <c r="L52" s="84">
        <v>100181.200388</v>
      </c>
      <c r="M52" s="84">
        <v>19493.644225</v>
      </c>
      <c r="N52" s="84">
        <v>27554.810586</v>
      </c>
      <c r="O52" s="84">
        <v>68750.230844000005</v>
      </c>
      <c r="P52" s="84">
        <v>283951.48788799997</v>
      </c>
      <c r="Q52" s="84">
        <v>62198.059711000002</v>
      </c>
      <c r="R52" s="84">
        <v>144012.04402100001</v>
      </c>
      <c r="S52" s="84">
        <v>13466.203366</v>
      </c>
      <c r="T52" s="84">
        <v>4.1610019999999999</v>
      </c>
      <c r="U52" s="84">
        <v>806887.12629879999</v>
      </c>
    </row>
    <row r="53" spans="1:23" ht="18" x14ac:dyDescent="0.25">
      <c r="B53" s="105" t="s">
        <v>116</v>
      </c>
      <c r="C53" s="84">
        <v>68810.479191999999</v>
      </c>
      <c r="D53" s="84">
        <v>31443.831140999999</v>
      </c>
      <c r="E53" s="84">
        <v>43950.210838999999</v>
      </c>
      <c r="F53" s="84">
        <v>926.19613200000003</v>
      </c>
      <c r="G53" s="84">
        <v>32.879103000000001</v>
      </c>
      <c r="H53" s="84">
        <v>37926.303655999996</v>
      </c>
      <c r="I53" s="84">
        <v>397419.15098500001</v>
      </c>
      <c r="J53" s="84">
        <v>22846.426217</v>
      </c>
      <c r="K53" s="84">
        <v>49291.740286</v>
      </c>
      <c r="L53" s="84">
        <v>119681.955678</v>
      </c>
      <c r="M53" s="84">
        <v>12849.007872</v>
      </c>
      <c r="N53" s="84">
        <v>57574.858847000003</v>
      </c>
      <c r="O53" s="84">
        <v>101052.94126399999</v>
      </c>
      <c r="P53" s="84">
        <v>330544.43564899999</v>
      </c>
      <c r="Q53" s="84">
        <v>37695.340475999998</v>
      </c>
      <c r="R53" s="84">
        <v>239301.15915299999</v>
      </c>
      <c r="S53" s="84">
        <v>2132.3941329999998</v>
      </c>
      <c r="T53" s="84">
        <v>12.518955999999999</v>
      </c>
      <c r="U53" s="84">
        <v>840736.795621</v>
      </c>
    </row>
    <row r="54" spans="1:23" ht="18" x14ac:dyDescent="0.25">
      <c r="B54" s="105" t="s">
        <v>117</v>
      </c>
      <c r="C54" s="84">
        <v>96349.489637000006</v>
      </c>
      <c r="D54" s="84">
        <v>26498.556325000001</v>
      </c>
      <c r="E54" s="84">
        <v>110276.02054300001</v>
      </c>
      <c r="F54" s="84">
        <v>2737.010366</v>
      </c>
      <c r="G54" s="84">
        <v>11990.477392999999</v>
      </c>
      <c r="H54" s="84">
        <v>89343.881397999998</v>
      </c>
      <c r="I54" s="84">
        <v>329655.17260699999</v>
      </c>
      <c r="J54" s="84">
        <v>20167.839272000001</v>
      </c>
      <c r="K54" s="84">
        <v>23667.279618</v>
      </c>
      <c r="L54" s="84">
        <v>140458.625887</v>
      </c>
      <c r="M54" s="84">
        <v>18631.944957</v>
      </c>
      <c r="N54" s="84">
        <v>64887.500152000001</v>
      </c>
      <c r="O54" s="84">
        <v>36113.920444000003</v>
      </c>
      <c r="P54" s="84">
        <v>283009.95853529999</v>
      </c>
      <c r="Q54" s="84">
        <v>18424.704486999999</v>
      </c>
      <c r="R54" s="84">
        <v>197493.89806899999</v>
      </c>
      <c r="S54" s="84">
        <v>9871.053173100001</v>
      </c>
      <c r="T54" s="84">
        <v>896.733924</v>
      </c>
      <c r="U54" s="84">
        <v>820187.3752462999</v>
      </c>
    </row>
    <row r="55" spans="1:23" ht="18" x14ac:dyDescent="0.25">
      <c r="B55" s="105" t="s">
        <v>118</v>
      </c>
      <c r="C55" s="84">
        <v>216921.69420500001</v>
      </c>
      <c r="D55" s="84">
        <v>64441.162185000001</v>
      </c>
      <c r="E55" s="84">
        <v>223495.22934600001</v>
      </c>
      <c r="F55" s="84">
        <v>112417.17597</v>
      </c>
      <c r="G55" s="84">
        <v>12074.808933</v>
      </c>
      <c r="H55" s="84">
        <v>75226.787152999997</v>
      </c>
      <c r="I55" s="84">
        <v>357278.79034399998</v>
      </c>
      <c r="J55" s="84">
        <v>12895.634712999999</v>
      </c>
      <c r="K55" s="84">
        <v>18635.279339000001</v>
      </c>
      <c r="L55" s="84">
        <v>119723.920933</v>
      </c>
      <c r="M55" s="84">
        <v>36598.344591000001</v>
      </c>
      <c r="N55" s="84">
        <v>41562.608744999998</v>
      </c>
      <c r="O55" s="84">
        <v>97383.697501999995</v>
      </c>
      <c r="P55" s="84">
        <v>195164.0805063</v>
      </c>
      <c r="Q55" s="84">
        <v>23369.936153900002</v>
      </c>
      <c r="R55" s="84">
        <v>117412.025784</v>
      </c>
      <c r="S55" s="84">
        <v>6195.6016113999995</v>
      </c>
      <c r="T55" s="84">
        <v>6.3752000000000004</v>
      </c>
      <c r="U55" s="84">
        <v>992866.16960130003</v>
      </c>
      <c r="W55" s="93"/>
    </row>
    <row r="56" spans="1:23" ht="18" x14ac:dyDescent="0.25">
      <c r="B56" s="105" t="s">
        <v>119</v>
      </c>
      <c r="C56" s="84">
        <v>114898.22907100001</v>
      </c>
      <c r="D56" s="84">
        <v>63275.320813000006</v>
      </c>
      <c r="E56" s="84">
        <v>161158.21567420001</v>
      </c>
      <c r="F56" s="84">
        <v>41222.931273000002</v>
      </c>
      <c r="G56" s="84">
        <v>10565.337194</v>
      </c>
      <c r="H56" s="84">
        <v>68860.613702200004</v>
      </c>
      <c r="I56" s="84">
        <v>269027.74454099999</v>
      </c>
      <c r="J56" s="84">
        <v>13579.616746</v>
      </c>
      <c r="K56" s="84">
        <v>7139.616712</v>
      </c>
      <c r="L56" s="84">
        <v>105777.49599900001</v>
      </c>
      <c r="M56" s="84">
        <v>4921.5406759999996</v>
      </c>
      <c r="N56" s="84">
        <v>45805.713240999998</v>
      </c>
      <c r="O56" s="84">
        <v>43375.051164999997</v>
      </c>
      <c r="P56" s="84">
        <v>289683.52247289999</v>
      </c>
      <c r="Q56" s="84">
        <v>24405.351217299998</v>
      </c>
      <c r="R56" s="84">
        <v>175742.54826499999</v>
      </c>
      <c r="S56" s="84">
        <v>19393.160576599999</v>
      </c>
      <c r="T56" s="84">
        <v>45747.784633000003</v>
      </c>
      <c r="U56" s="84">
        <v>880515.4963921</v>
      </c>
      <c r="W56" s="93"/>
    </row>
    <row r="57" spans="1:23" ht="18" x14ac:dyDescent="0.25">
      <c r="B57" s="105" t="s">
        <v>120</v>
      </c>
      <c r="C57" s="84">
        <v>84714.831676000002</v>
      </c>
      <c r="D57" s="84">
        <v>28775.269979999997</v>
      </c>
      <c r="E57" s="84">
        <v>96947.478061999995</v>
      </c>
      <c r="F57" s="84">
        <v>32779.692411999997</v>
      </c>
      <c r="G57" s="84">
        <v>8996.8660660000005</v>
      </c>
      <c r="H57" s="84">
        <v>29880.662068000001</v>
      </c>
      <c r="I57" s="84">
        <v>368087.03737600002</v>
      </c>
      <c r="J57" s="84">
        <v>9867.2719770000003</v>
      </c>
      <c r="K57" s="84">
        <v>134561.84395099999</v>
      </c>
      <c r="L57" s="84">
        <v>66683.604617000005</v>
      </c>
      <c r="M57" s="84">
        <v>22065.660986999999</v>
      </c>
      <c r="N57" s="84">
        <v>37497.827300999998</v>
      </c>
      <c r="O57" s="84">
        <v>69416.723683000004</v>
      </c>
      <c r="P57" s="84">
        <v>218488.92939239999</v>
      </c>
      <c r="Q57" s="84">
        <v>26967.5474909</v>
      </c>
      <c r="R57" s="84">
        <v>156267.21134099999</v>
      </c>
      <c r="S57" s="84">
        <v>3956.6972353000001</v>
      </c>
      <c r="T57" s="84">
        <v>3980.5088879999998</v>
      </c>
      <c r="U57" s="84">
        <v>772218.78539440001</v>
      </c>
      <c r="W57" s="93"/>
    </row>
    <row r="58" spans="1:23" ht="18" x14ac:dyDescent="0.25">
      <c r="B58" s="105" t="s">
        <v>121</v>
      </c>
      <c r="C58" s="84">
        <v>88279.519078999991</v>
      </c>
      <c r="D58" s="84">
        <v>48383.289099999995</v>
      </c>
      <c r="E58" s="84">
        <v>125634.327897</v>
      </c>
      <c r="F58" s="84">
        <v>11507.927901999999</v>
      </c>
      <c r="G58" s="84">
        <v>85.733050000000006</v>
      </c>
      <c r="H58" s="84">
        <v>70698.602627</v>
      </c>
      <c r="I58" s="84">
        <v>287883.90063500003</v>
      </c>
      <c r="J58" s="84">
        <v>10819.830319000001</v>
      </c>
      <c r="K58" s="84">
        <v>50530.221275000004</v>
      </c>
      <c r="L58" s="84">
        <v>72605.383858999994</v>
      </c>
      <c r="M58" s="84">
        <v>1583.077008</v>
      </c>
      <c r="N58" s="84">
        <v>23300.187956999998</v>
      </c>
      <c r="O58" s="84">
        <v>98565.427601000003</v>
      </c>
      <c r="P58" s="84">
        <v>174278.61556770001</v>
      </c>
      <c r="Q58" s="84">
        <v>29065.074223299998</v>
      </c>
      <c r="R58" s="84">
        <v>76229.751680999994</v>
      </c>
      <c r="S58" s="84">
        <v>5743.7090553999997</v>
      </c>
      <c r="T58" s="84">
        <v>4403.6580849999928</v>
      </c>
      <c r="U58" s="84">
        <v>680480.02126369998</v>
      </c>
      <c r="W58" s="93"/>
    </row>
    <row r="59" spans="1:23" ht="18" x14ac:dyDescent="0.25">
      <c r="B59" s="105" t="s">
        <v>122</v>
      </c>
      <c r="C59" s="84">
        <v>86848.874700300003</v>
      </c>
      <c r="D59" s="84">
        <v>35505.4568</v>
      </c>
      <c r="E59" s="84">
        <v>90031.199076999997</v>
      </c>
      <c r="F59" s="84">
        <v>16116.8220974</v>
      </c>
      <c r="G59" s="84">
        <v>8909.3090990000001</v>
      </c>
      <c r="H59" s="84">
        <v>60259.132846599998</v>
      </c>
      <c r="I59" s="84">
        <v>321470.61497496004</v>
      </c>
      <c r="J59" s="84">
        <v>4602.708995</v>
      </c>
      <c r="K59" s="84">
        <v>23261.137959299998</v>
      </c>
      <c r="L59" s="84">
        <v>86529.151666859994</v>
      </c>
      <c r="M59" s="84">
        <v>9717.1919180000004</v>
      </c>
      <c r="N59" s="84">
        <v>51445.742101000003</v>
      </c>
      <c r="O59" s="84">
        <v>107278.5445167</v>
      </c>
      <c r="P59" s="84">
        <v>216238.86522199999</v>
      </c>
      <c r="Q59" s="84">
        <v>10025.659689</v>
      </c>
      <c r="R59" s="84">
        <v>114064.92489760001</v>
      </c>
      <c r="S59" s="84">
        <v>35556.685413699997</v>
      </c>
      <c r="T59" s="93">
        <v>2.03295</v>
      </c>
      <c r="U59" s="93">
        <v>714591.58692426013</v>
      </c>
      <c r="V59" s="93"/>
      <c r="W59" s="93"/>
    </row>
    <row r="60" spans="1:23" ht="18" x14ac:dyDescent="0.25">
      <c r="B60" s="105" t="s">
        <v>123</v>
      </c>
      <c r="C60" s="84">
        <v>61797.0359197</v>
      </c>
      <c r="D60" s="84">
        <v>8655.7768809999998</v>
      </c>
      <c r="E60" s="84">
        <v>129622.4123382</v>
      </c>
      <c r="F60" s="84">
        <v>48681.333651599998</v>
      </c>
      <c r="G60" s="84">
        <v>23744.273644500001</v>
      </c>
      <c r="H60" s="84">
        <v>29434.176630999998</v>
      </c>
      <c r="I60" s="84">
        <v>257042.8366866</v>
      </c>
      <c r="J60" s="84">
        <v>7625.3305063999996</v>
      </c>
      <c r="K60" s="84">
        <v>27985.128917900001</v>
      </c>
      <c r="L60" s="84">
        <v>48585.5353903</v>
      </c>
      <c r="M60" s="84">
        <v>34070.906972999997</v>
      </c>
      <c r="N60" s="84">
        <v>54745.578829999999</v>
      </c>
      <c r="O60" s="84">
        <v>61812.005383999996</v>
      </c>
      <c r="P60" s="84">
        <v>205543.94458079999</v>
      </c>
      <c r="Q60" s="84">
        <v>18844.446984999999</v>
      </c>
      <c r="R60" s="84">
        <v>131045.00092799999</v>
      </c>
      <c r="S60" s="84">
        <v>1133.528847</v>
      </c>
      <c r="T60" s="93">
        <v>44.938842999999999</v>
      </c>
      <c r="U60" s="93">
        <v>654051.16836829996</v>
      </c>
    </row>
    <row r="61" spans="1:23" ht="18" x14ac:dyDescent="0.25">
      <c r="B61" s="105" t="s">
        <v>124</v>
      </c>
      <c r="C61" s="84">
        <v>74768.803868100003</v>
      </c>
      <c r="D61" s="84">
        <v>40104.784073499999</v>
      </c>
      <c r="E61" s="84">
        <v>46756.9779958</v>
      </c>
      <c r="F61" s="84">
        <v>24371.480778000001</v>
      </c>
      <c r="G61" s="84">
        <v>6536.649633</v>
      </c>
      <c r="H61" s="84">
        <v>10412.2976848</v>
      </c>
      <c r="I61" s="84">
        <v>232923.43691491001</v>
      </c>
      <c r="J61" s="84">
        <v>8605.6477869999999</v>
      </c>
      <c r="K61" s="84">
        <v>12120.464742</v>
      </c>
      <c r="L61" s="84">
        <v>72099.668271899995</v>
      </c>
      <c r="M61" s="84">
        <v>12160.057226999999</v>
      </c>
      <c r="N61" s="84">
        <v>33391.738179499996</v>
      </c>
      <c r="O61" s="84">
        <v>59394.013617900004</v>
      </c>
      <c r="P61" s="84">
        <v>217879.36742749999</v>
      </c>
      <c r="Q61" s="84">
        <v>14414.1268034</v>
      </c>
      <c r="R61" s="84">
        <v>135582.75633160002</v>
      </c>
      <c r="S61" s="84">
        <v>9132.708529399999</v>
      </c>
      <c r="T61" s="93">
        <v>6.2205079999999997</v>
      </c>
      <c r="U61" s="93">
        <v>572334.80671430996</v>
      </c>
    </row>
    <row r="62" spans="1:23" ht="18" x14ac:dyDescent="0.25">
      <c r="A62" s="92">
        <v>2016</v>
      </c>
      <c r="B62" s="105" t="s">
        <v>113</v>
      </c>
      <c r="C62" s="84">
        <v>46982.947796676999</v>
      </c>
      <c r="D62" s="84">
        <v>16399.463039852002</v>
      </c>
      <c r="E62" s="84">
        <v>80344.05292502699</v>
      </c>
      <c r="F62" s="84">
        <v>51236.062536775004</v>
      </c>
      <c r="G62" s="84">
        <v>6365.3820214520001</v>
      </c>
      <c r="H62" s="84">
        <v>17165.8062637</v>
      </c>
      <c r="I62" s="84">
        <v>180790.33114663401</v>
      </c>
      <c r="J62" s="84">
        <v>6576.4913207510008</v>
      </c>
      <c r="K62" s="84">
        <v>11358.151300181</v>
      </c>
      <c r="L62" s="84">
        <v>24465.37754152</v>
      </c>
      <c r="M62" s="84">
        <v>11847.635263686001</v>
      </c>
      <c r="N62" s="84">
        <v>22370.882072474</v>
      </c>
      <c r="O62" s="84">
        <v>71551.120724875</v>
      </c>
      <c r="P62" s="84">
        <v>156115.748705654</v>
      </c>
      <c r="Q62" s="84">
        <v>21636.039442150002</v>
      </c>
      <c r="R62" s="84">
        <v>103469.25832998</v>
      </c>
      <c r="S62" s="84">
        <v>18462.928652666</v>
      </c>
      <c r="T62" s="84">
        <v>5658.0858391100001</v>
      </c>
      <c r="U62" s="93">
        <v>469891.16641310195</v>
      </c>
      <c r="V62" s="106"/>
      <c r="W62" s="93"/>
    </row>
    <row r="63" spans="1:23" ht="18" x14ac:dyDescent="0.25">
      <c r="B63" s="105" t="s">
        <v>114</v>
      </c>
      <c r="C63" s="84">
        <v>54398.733627027999</v>
      </c>
      <c r="D63" s="84">
        <v>18090.047086983002</v>
      </c>
      <c r="E63" s="84">
        <v>123756.58119748501</v>
      </c>
      <c r="F63" s="84">
        <v>69308.060285240994</v>
      </c>
      <c r="G63" s="84">
        <v>13201.319721799</v>
      </c>
      <c r="H63" s="84">
        <v>28072.792389345002</v>
      </c>
      <c r="I63" s="84">
        <v>113131.261051291</v>
      </c>
      <c r="J63" s="84">
        <v>1547.151347793</v>
      </c>
      <c r="K63" s="84">
        <v>7985.5036309529996</v>
      </c>
      <c r="L63" s="84">
        <v>13361.362659229999</v>
      </c>
      <c r="M63" s="84">
        <v>8081.4723168549999</v>
      </c>
      <c r="N63" s="84">
        <v>42645.769472811997</v>
      </c>
      <c r="O63" s="84">
        <v>20314.035873844001</v>
      </c>
      <c r="P63" s="84">
        <v>131201.08451739201</v>
      </c>
      <c r="Q63" s="84">
        <v>1075.7299457300001</v>
      </c>
      <c r="R63" s="84">
        <v>63674.112180675002</v>
      </c>
      <c r="S63" s="84">
        <v>15763.357296534999</v>
      </c>
      <c r="T63" s="84">
        <v>6230.8578279100002</v>
      </c>
      <c r="U63" s="93">
        <v>428718.51822110597</v>
      </c>
      <c r="V63" s="106"/>
      <c r="W63" s="93"/>
    </row>
    <row r="64" spans="1:23" ht="18" x14ac:dyDescent="0.25">
      <c r="B64" s="105" t="s">
        <v>115</v>
      </c>
      <c r="C64" s="84">
        <v>54313.527231499997</v>
      </c>
      <c r="D64" s="84">
        <v>20781.992514565001</v>
      </c>
      <c r="E64" s="84">
        <v>111255.15569982299</v>
      </c>
      <c r="F64" s="84">
        <v>39543.431536800003</v>
      </c>
      <c r="G64" s="84">
        <v>28318.999130022999</v>
      </c>
      <c r="H64" s="84">
        <v>26489.141634</v>
      </c>
      <c r="I64" s="84">
        <v>188128.66170344502</v>
      </c>
      <c r="J64" s="84">
        <v>8986.1202230319996</v>
      </c>
      <c r="K64" s="84">
        <v>22615.886827652001</v>
      </c>
      <c r="L64" s="84">
        <v>24608.466084205003</v>
      </c>
      <c r="M64" s="84">
        <v>14908.392497745001</v>
      </c>
      <c r="N64" s="84">
        <v>29758.219981714999</v>
      </c>
      <c r="O64" s="84">
        <v>51700.548458074998</v>
      </c>
      <c r="P64" s="84">
        <v>185400.10650747601</v>
      </c>
      <c r="Q64" s="84">
        <v>11726.81439322</v>
      </c>
      <c r="R64" s="84">
        <v>99820.280430760002</v>
      </c>
      <c r="S64" s="84">
        <v>20045.387490117002</v>
      </c>
      <c r="T64" s="84">
        <v>160.86431291999997</v>
      </c>
      <c r="U64" s="93">
        <v>539258.31545516395</v>
      </c>
      <c r="V64" s="106"/>
      <c r="W64" s="93"/>
    </row>
    <row r="65" spans="1:23" ht="18" x14ac:dyDescent="0.25">
      <c r="B65" s="105" t="s">
        <v>116</v>
      </c>
      <c r="C65" s="84">
        <v>66700.022272536007</v>
      </c>
      <c r="D65" s="84">
        <v>22339.106805138999</v>
      </c>
      <c r="E65" s="84">
        <v>119878.008883077</v>
      </c>
      <c r="F65" s="84">
        <v>80642.132669800005</v>
      </c>
      <c r="G65" s="84">
        <v>24452.388774446998</v>
      </c>
      <c r="H65" s="84">
        <v>4206.0563207300002</v>
      </c>
      <c r="I65" s="84">
        <v>172987.35450873699</v>
      </c>
      <c r="J65" s="84">
        <v>8606.5509267470006</v>
      </c>
      <c r="K65" s="84">
        <v>24285.129963439998</v>
      </c>
      <c r="L65" s="84">
        <v>39131.174111330001</v>
      </c>
      <c r="M65" s="84">
        <v>9777.7364508999999</v>
      </c>
      <c r="N65" s="84">
        <v>17527.284069249999</v>
      </c>
      <c r="O65" s="84">
        <v>58221.412633460001</v>
      </c>
      <c r="P65" s="84">
        <v>197140.59975551002</v>
      </c>
      <c r="Q65" s="84">
        <v>9324.2547820499985</v>
      </c>
      <c r="R65" s="84">
        <v>134878.08525678</v>
      </c>
      <c r="S65" s="84">
        <v>17986.09816614</v>
      </c>
      <c r="T65" s="84">
        <v>3364.47886556</v>
      </c>
      <c r="U65" s="93">
        <v>560070.46428542002</v>
      </c>
      <c r="V65" s="107"/>
      <c r="W65" s="93"/>
    </row>
    <row r="66" spans="1:23" ht="18" x14ac:dyDescent="0.25">
      <c r="B66" s="105" t="s">
        <v>117</v>
      </c>
      <c r="C66" s="84">
        <v>96433.262766968997</v>
      </c>
      <c r="D66" s="84">
        <v>46545.017332392003</v>
      </c>
      <c r="E66" s="84">
        <v>135361.22408707</v>
      </c>
      <c r="F66" s="84">
        <v>50920.610985910003</v>
      </c>
      <c r="G66" s="84">
        <v>44205.761066259001</v>
      </c>
      <c r="H66" s="84">
        <v>26104.523324999998</v>
      </c>
      <c r="I66" s="84">
        <v>223524.448354672</v>
      </c>
      <c r="J66" s="84">
        <v>10449.124064079</v>
      </c>
      <c r="K66" s="84">
        <v>33154.822637778998</v>
      </c>
      <c r="L66" s="84">
        <v>35759.285062199997</v>
      </c>
      <c r="M66" s="84">
        <v>9026.3704871569989</v>
      </c>
      <c r="N66" s="84">
        <v>50160.603823261998</v>
      </c>
      <c r="O66" s="84">
        <v>67191.537300184995</v>
      </c>
      <c r="P66" s="84">
        <v>133677.10058111302</v>
      </c>
      <c r="Q66" s="84">
        <v>10364.368168270001</v>
      </c>
      <c r="R66" s="84">
        <v>80649.705738545003</v>
      </c>
      <c r="S66" s="84">
        <v>4300.4959405</v>
      </c>
      <c r="T66" s="84">
        <v>1768.98533868</v>
      </c>
      <c r="U66" s="93">
        <v>590765.02112850407</v>
      </c>
      <c r="V66" s="107"/>
      <c r="W66" s="93"/>
    </row>
    <row r="67" spans="1:23" ht="18" x14ac:dyDescent="0.25">
      <c r="B67" s="105" t="s">
        <v>118</v>
      </c>
      <c r="C67" s="84">
        <v>84229.953108126007</v>
      </c>
      <c r="D67" s="84">
        <v>29024.213957481992</v>
      </c>
      <c r="E67" s="84">
        <v>187509.03815378298</v>
      </c>
      <c r="F67" s="84">
        <v>124594.10916603</v>
      </c>
      <c r="G67" s="84">
        <v>21914.974324723</v>
      </c>
      <c r="H67" s="84">
        <v>17281.240019069999</v>
      </c>
      <c r="I67" s="84">
        <v>212386.34822213501</v>
      </c>
      <c r="J67" s="84">
        <v>12521.932972111001</v>
      </c>
      <c r="K67" s="84">
        <v>26312.131224869998</v>
      </c>
      <c r="L67" s="84">
        <v>62339.349570860002</v>
      </c>
      <c r="M67" s="84">
        <v>11056.057964600001</v>
      </c>
      <c r="N67" s="84">
        <v>24101.592290709999</v>
      </c>
      <c r="O67" s="84">
        <v>54156.547951982</v>
      </c>
      <c r="P67" s="84">
        <v>151150.92772908701</v>
      </c>
      <c r="Q67" s="84">
        <v>4308.68234476</v>
      </c>
      <c r="R67" s="84">
        <v>122908.93779713</v>
      </c>
      <c r="S67" s="84">
        <v>1192.5983680840002</v>
      </c>
      <c r="T67" s="84">
        <v>1924.22060283</v>
      </c>
      <c r="U67" s="93">
        <v>637200.48781596101</v>
      </c>
      <c r="V67" s="106"/>
      <c r="W67" s="93"/>
    </row>
    <row r="68" spans="1:23" ht="18" x14ac:dyDescent="0.25">
      <c r="B68" s="105" t="s">
        <v>119</v>
      </c>
      <c r="C68" s="84">
        <v>128875.361960403</v>
      </c>
      <c r="D68" s="84">
        <v>72743.061164372994</v>
      </c>
      <c r="E68" s="84">
        <v>213017.98438720903</v>
      </c>
      <c r="F68" s="84">
        <v>92951.781132559001</v>
      </c>
      <c r="G68" s="84">
        <v>38058.150308800003</v>
      </c>
      <c r="H68" s="84">
        <v>37644.326386000001</v>
      </c>
      <c r="I68" s="84">
        <v>180237.70223319199</v>
      </c>
      <c r="J68" s="84">
        <v>825.32516574900001</v>
      </c>
      <c r="K68" s="84">
        <v>25851.965182452001</v>
      </c>
      <c r="L68" s="84">
        <v>28843.951581141999</v>
      </c>
      <c r="M68" s="84">
        <v>20180.545952891</v>
      </c>
      <c r="N68" s="84">
        <v>24879.835236803003</v>
      </c>
      <c r="O68" s="84">
        <v>56555.925127671995</v>
      </c>
      <c r="P68" s="84">
        <v>180315.75481792199</v>
      </c>
      <c r="Q68" s="84">
        <v>3607.430485205</v>
      </c>
      <c r="R68" s="84">
        <v>107808.38486890899</v>
      </c>
      <c r="S68" s="84">
        <v>3848.3011584840001</v>
      </c>
      <c r="T68" s="84">
        <v>275.87902681699995</v>
      </c>
      <c r="U68" s="93">
        <v>702722.68242554308</v>
      </c>
      <c r="V68" s="106"/>
      <c r="W68" s="93"/>
    </row>
    <row r="69" spans="1:23" ht="18" x14ac:dyDescent="0.25">
      <c r="B69" s="105" t="s">
        <v>120</v>
      </c>
      <c r="C69" s="84">
        <v>148758.21130160199</v>
      </c>
      <c r="D69" s="84">
        <v>65164.668142342991</v>
      </c>
      <c r="E69" s="84">
        <v>108859.337887003</v>
      </c>
      <c r="F69" s="84">
        <v>66274.514884147997</v>
      </c>
      <c r="G69" s="84">
        <v>13685.924814335</v>
      </c>
      <c r="H69" s="84">
        <v>20875.340328999999</v>
      </c>
      <c r="I69" s="84">
        <v>338524.01415081299</v>
      </c>
      <c r="J69" s="84">
        <v>604.41204172699997</v>
      </c>
      <c r="K69" s="84">
        <v>43391.002561529996</v>
      </c>
      <c r="L69" s="84">
        <v>57261.922243512003</v>
      </c>
      <c r="M69" s="84">
        <v>605.43552953799997</v>
      </c>
      <c r="N69" s="84">
        <v>118597.748978384</v>
      </c>
      <c r="O69" s="84">
        <v>76134.094513940989</v>
      </c>
      <c r="P69" s="84">
        <v>260902.64838074599</v>
      </c>
      <c r="Q69" s="84">
        <v>7048.7208666999995</v>
      </c>
      <c r="R69" s="84">
        <v>188561.45184689699</v>
      </c>
      <c r="S69" s="84">
        <v>5541.6483256210004</v>
      </c>
      <c r="T69" s="84">
        <v>1330.49283053</v>
      </c>
      <c r="U69" s="93">
        <v>858374.70455069386</v>
      </c>
      <c r="V69" s="106"/>
      <c r="W69" s="93"/>
    </row>
    <row r="70" spans="1:23" ht="18" x14ac:dyDescent="0.25">
      <c r="B70" s="105" t="s">
        <v>121</v>
      </c>
      <c r="C70" s="84">
        <v>97043.588309265004</v>
      </c>
      <c r="D70" s="84">
        <v>54943.195525814001</v>
      </c>
      <c r="E70" s="84">
        <v>161673.26209175203</v>
      </c>
      <c r="F70" s="84">
        <v>137584.71496005199</v>
      </c>
      <c r="G70" s="84">
        <v>0</v>
      </c>
      <c r="H70" s="84">
        <v>6359.703133</v>
      </c>
      <c r="I70" s="84">
        <v>247490.25408310999</v>
      </c>
      <c r="J70" s="84">
        <v>28643.001130035002</v>
      </c>
      <c r="K70" s="84">
        <v>28763.292897234001</v>
      </c>
      <c r="L70" s="84">
        <v>47394.530924767998</v>
      </c>
      <c r="M70" s="84">
        <v>13916.795419049999</v>
      </c>
      <c r="N70" s="84">
        <v>47056.855981799003</v>
      </c>
      <c r="O70" s="84">
        <v>43121.469009383007</v>
      </c>
      <c r="P70" s="84">
        <v>254443.332616189</v>
      </c>
      <c r="Q70" s="84">
        <v>6219.5998452700005</v>
      </c>
      <c r="R70" s="84">
        <v>161382.249237265</v>
      </c>
      <c r="S70" s="84">
        <v>3135.3693277679999</v>
      </c>
      <c r="T70" s="84">
        <v>843.60866307000003</v>
      </c>
      <c r="U70" s="93">
        <v>761494.04576338595</v>
      </c>
      <c r="V70" s="106"/>
      <c r="W70" s="93"/>
    </row>
    <row r="71" spans="1:23" ht="18" x14ac:dyDescent="0.25">
      <c r="B71" s="105" t="s">
        <v>122</v>
      </c>
      <c r="C71" s="84">
        <v>185072.588231787</v>
      </c>
      <c r="D71" s="84">
        <v>93548.921390036994</v>
      </c>
      <c r="E71" s="84">
        <v>102558.61878661301</v>
      </c>
      <c r="F71" s="84">
        <v>93487.555506953009</v>
      </c>
      <c r="G71" s="84">
        <v>13.437821250000001</v>
      </c>
      <c r="H71" s="84">
        <v>189.46261471</v>
      </c>
      <c r="I71" s="84">
        <v>375345.25773596397</v>
      </c>
      <c r="J71" s="84">
        <v>32465.099244678</v>
      </c>
      <c r="K71" s="84">
        <v>57007.114546295998</v>
      </c>
      <c r="L71" s="84">
        <v>80083.848095220004</v>
      </c>
      <c r="M71" s="84">
        <v>448.46191997000005</v>
      </c>
      <c r="N71" s="84">
        <v>62280.25212759</v>
      </c>
      <c r="O71" s="84">
        <v>103223.97289927999</v>
      </c>
      <c r="P71" s="84">
        <v>266373.54836381902</v>
      </c>
      <c r="Q71" s="84">
        <v>11176.95524732</v>
      </c>
      <c r="R71" s="84">
        <v>158597.56244737701</v>
      </c>
      <c r="S71" s="84">
        <v>4957.4158681359995</v>
      </c>
      <c r="T71" s="84">
        <v>914.33018489999995</v>
      </c>
      <c r="U71" s="93">
        <v>930264.34330308298</v>
      </c>
      <c r="V71" s="106"/>
      <c r="W71" s="93"/>
    </row>
    <row r="72" spans="1:23" ht="18" x14ac:dyDescent="0.25">
      <c r="B72" s="105" t="s">
        <v>123</v>
      </c>
      <c r="C72" s="84">
        <v>158988.92207805399</v>
      </c>
      <c r="D72" s="84">
        <v>79878.623847379989</v>
      </c>
      <c r="E72" s="84">
        <v>200365.86133339701</v>
      </c>
      <c r="F72" s="84">
        <v>138792.85189469799</v>
      </c>
      <c r="G72" s="84">
        <v>25149.108258877</v>
      </c>
      <c r="H72" s="84">
        <v>14116.923429124001</v>
      </c>
      <c r="I72" s="84">
        <v>355674.96472123498</v>
      </c>
      <c r="J72" s="84">
        <v>9953.3307127509997</v>
      </c>
      <c r="K72" s="84">
        <v>19578.217566275001</v>
      </c>
      <c r="L72" s="84">
        <v>75961.841473423992</v>
      </c>
      <c r="M72" s="84">
        <v>34064.049216368003</v>
      </c>
      <c r="N72" s="84">
        <v>62076.424832780998</v>
      </c>
      <c r="O72" s="84">
        <v>86438.068350059009</v>
      </c>
      <c r="P72" s="84">
        <v>343344.23811434803</v>
      </c>
      <c r="Q72" s="84">
        <v>22777.974817300001</v>
      </c>
      <c r="R72" s="84">
        <v>212029.32139870801</v>
      </c>
      <c r="S72" s="84">
        <v>10988.602837596001</v>
      </c>
      <c r="T72" s="84">
        <v>4480.3138441000001</v>
      </c>
      <c r="U72" s="93">
        <v>1062854.3000911339</v>
      </c>
      <c r="V72" s="106"/>
      <c r="W72" s="93"/>
    </row>
    <row r="73" spans="1:23" ht="18" x14ac:dyDescent="0.25">
      <c r="B73" s="105" t="s">
        <v>124</v>
      </c>
      <c r="C73" s="84">
        <v>119413.06009737801</v>
      </c>
      <c r="D73" s="84">
        <v>57131.901151498008</v>
      </c>
      <c r="E73" s="84">
        <v>111273.192430382</v>
      </c>
      <c r="F73" s="84">
        <v>84930.190077501</v>
      </c>
      <c r="G73" s="84">
        <v>16779.108569396001</v>
      </c>
      <c r="H73" s="84">
        <v>8776.6804530000009</v>
      </c>
      <c r="I73" s="84">
        <v>479794.22629344201</v>
      </c>
      <c r="J73" s="84">
        <v>29713.225513222998</v>
      </c>
      <c r="K73" s="84">
        <v>359.70100058499997</v>
      </c>
      <c r="L73" s="84">
        <v>178176.94264203799</v>
      </c>
      <c r="M73" s="84">
        <v>46568.761426620003</v>
      </c>
      <c r="N73" s="84">
        <v>33903.889494459996</v>
      </c>
      <c r="O73" s="84">
        <v>97117.394613337005</v>
      </c>
      <c r="P73" s="84">
        <v>274426.89728802897</v>
      </c>
      <c r="Q73" s="84">
        <v>5691.0553046800005</v>
      </c>
      <c r="R73" s="84">
        <v>105017.207798452</v>
      </c>
      <c r="S73" s="84">
        <v>15916.705644512</v>
      </c>
      <c r="T73" s="84">
        <v>909.56818579999992</v>
      </c>
      <c r="U73" s="93">
        <v>985816.9442950309</v>
      </c>
      <c r="V73" s="106"/>
      <c r="W73" s="93"/>
    </row>
    <row r="74" spans="1:23" ht="18.75" x14ac:dyDescent="0.3">
      <c r="A74" s="108">
        <v>2017</v>
      </c>
      <c r="B74" s="105" t="s">
        <v>113</v>
      </c>
      <c r="C74" s="84">
        <v>143130.654902346</v>
      </c>
      <c r="D74" s="84">
        <v>86763.413166475017</v>
      </c>
      <c r="E74" s="84">
        <v>124120.694974203</v>
      </c>
      <c r="F74" s="109">
        <v>86914.841320417996</v>
      </c>
      <c r="G74" s="109">
        <v>31402.840352849998</v>
      </c>
      <c r="H74" s="109">
        <v>2230.7060139999999</v>
      </c>
      <c r="I74" s="84">
        <v>395307.43150994898</v>
      </c>
      <c r="J74" s="84">
        <v>2171.8151015600001</v>
      </c>
      <c r="K74" s="84">
        <v>16391.558887735002</v>
      </c>
      <c r="L74" s="84">
        <v>150636.263355153</v>
      </c>
      <c r="M74" s="84">
        <v>9378.6874246250009</v>
      </c>
      <c r="N74" s="84">
        <v>62765.803524440002</v>
      </c>
      <c r="O74" s="84">
        <v>124939.95558892599</v>
      </c>
      <c r="P74" s="84">
        <v>431459.81658229197</v>
      </c>
      <c r="Q74" s="84">
        <v>35277.168196519997</v>
      </c>
      <c r="R74" s="84">
        <v>251569.754744014</v>
      </c>
      <c r="S74" s="84">
        <v>23813.566386721999</v>
      </c>
      <c r="T74" s="84">
        <v>1338.2885400799998</v>
      </c>
      <c r="U74" s="93">
        <f>C74+E74+I74+P74+T74</f>
        <v>1095356.8865088697</v>
      </c>
      <c r="V74" s="93"/>
    </row>
    <row r="75" spans="1:23" ht="18.75" x14ac:dyDescent="0.3">
      <c r="A75" s="105"/>
      <c r="B75" s="105" t="s">
        <v>114</v>
      </c>
      <c r="C75" s="84">
        <v>163983.761026969</v>
      </c>
      <c r="D75" s="84">
        <v>114546.56853438499</v>
      </c>
      <c r="E75" s="84">
        <v>176324.16189551199</v>
      </c>
      <c r="F75" s="109">
        <v>157718.96746180201</v>
      </c>
      <c r="G75" s="109">
        <v>8829.1915951600004</v>
      </c>
      <c r="H75" s="109">
        <v>8916.8924650000008</v>
      </c>
      <c r="I75" s="84">
        <v>318495.120949245</v>
      </c>
      <c r="J75" s="84">
        <v>32643.331584355001</v>
      </c>
      <c r="K75" s="84">
        <v>16683.886819430001</v>
      </c>
      <c r="L75" s="84">
        <v>44120.951837379995</v>
      </c>
      <c r="M75" s="84">
        <v>13395.345616142</v>
      </c>
      <c r="N75" s="84">
        <v>53616.806162629997</v>
      </c>
      <c r="O75" s="84">
        <v>93784.760686795998</v>
      </c>
      <c r="P75" s="84">
        <v>320281.641918151</v>
      </c>
      <c r="Q75" s="84">
        <v>25603.221960400002</v>
      </c>
      <c r="R75" s="84">
        <v>207917.59420201002</v>
      </c>
      <c r="S75" s="84">
        <v>5471.7712807879998</v>
      </c>
      <c r="T75" s="84">
        <v>2395.4217151110001</v>
      </c>
      <c r="U75" s="93">
        <f t="shared" ref="U75:U76" si="1">C75+E75+I75+P75+T75</f>
        <v>981480.10750498786</v>
      </c>
      <c r="V75" s="93"/>
    </row>
    <row r="76" spans="1:23" ht="18.75" x14ac:dyDescent="0.3">
      <c r="A76" s="105"/>
      <c r="B76" s="105" t="s">
        <v>115</v>
      </c>
      <c r="C76" s="84">
        <v>86771.003523166</v>
      </c>
      <c r="D76" s="84">
        <v>49721.320423302997</v>
      </c>
      <c r="E76" s="84">
        <v>212136.57867128801</v>
      </c>
      <c r="F76" s="109">
        <v>171852.54444061199</v>
      </c>
      <c r="G76" s="109">
        <v>1860.517966506</v>
      </c>
      <c r="H76" s="109">
        <v>15022.818096999999</v>
      </c>
      <c r="I76" s="84">
        <v>331939.37035982101</v>
      </c>
      <c r="J76" s="84">
        <v>692.73837141999991</v>
      </c>
      <c r="K76" s="84">
        <v>341.10923082400001</v>
      </c>
      <c r="L76" s="84">
        <v>55427.959334599997</v>
      </c>
      <c r="M76" s="84">
        <v>9424.7458807450002</v>
      </c>
      <c r="N76" s="84">
        <v>79272.137716211</v>
      </c>
      <c r="O76" s="84">
        <v>106150.85867113901</v>
      </c>
      <c r="P76" s="84">
        <v>293771.16502900596</v>
      </c>
      <c r="Q76" s="84">
        <v>17821.456194480001</v>
      </c>
      <c r="R76" s="84">
        <v>209065.27804294002</v>
      </c>
      <c r="S76" s="84">
        <v>34337.322300508997</v>
      </c>
      <c r="T76" s="84">
        <v>4431.50651096</v>
      </c>
      <c r="U76" s="93">
        <f t="shared" si="1"/>
        <v>929049.62409424107</v>
      </c>
      <c r="V76" s="93"/>
    </row>
    <row r="77" spans="1:23" ht="18.75" x14ac:dyDescent="0.3">
      <c r="A77" s="105"/>
      <c r="B77" s="105"/>
      <c r="D77" s="110"/>
      <c r="J77" s="84"/>
      <c r="K77" s="84"/>
      <c r="L77" s="84"/>
      <c r="M77" s="84"/>
      <c r="N77" s="84"/>
      <c r="O77" s="84"/>
    </row>
    <row r="78" spans="1:23" x14ac:dyDescent="0.25">
      <c r="D78" s="111"/>
      <c r="E78" s="111"/>
      <c r="F78" s="111"/>
    </row>
  </sheetData>
  <mergeCells count="5">
    <mergeCell ref="A1:H1"/>
    <mergeCell ref="C2:D2"/>
    <mergeCell ref="E2:H2"/>
    <mergeCell ref="I2:O2"/>
    <mergeCell ref="P2:S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L1"/>
    </sheetView>
  </sheetViews>
  <sheetFormatPr defaultRowHeight="60.75" customHeight="1" x14ac:dyDescent="0.3"/>
  <cols>
    <col min="1" max="1" width="8.140625" style="119" bestFit="1" customWidth="1"/>
    <col min="2" max="2" width="14" style="113" bestFit="1" customWidth="1"/>
    <col min="3" max="3" width="17.85546875" style="127" bestFit="1" customWidth="1"/>
    <col min="4" max="5" width="15.140625" style="127" bestFit="1" customWidth="1"/>
    <col min="6" max="6" width="17.85546875" style="127" bestFit="1" customWidth="1"/>
    <col min="7" max="7" width="13.42578125" style="127" bestFit="1" customWidth="1"/>
    <col min="8" max="10" width="17.85546875" style="127" bestFit="1" customWidth="1"/>
    <col min="11" max="11" width="22.85546875" style="127" bestFit="1" customWidth="1"/>
    <col min="12" max="12" width="17.85546875" style="127" bestFit="1" customWidth="1"/>
    <col min="13" max="13" width="17.85546875" style="113" bestFit="1" customWidth="1"/>
    <col min="14" max="14" width="25.28515625" style="113" bestFit="1" customWidth="1"/>
    <col min="15" max="15" width="22" style="113" bestFit="1" customWidth="1"/>
    <col min="16" max="16" width="13.42578125" style="113" bestFit="1" customWidth="1"/>
    <col min="17" max="256" width="9.140625" style="113"/>
    <col min="257" max="257" width="8.28515625" style="113" bestFit="1" customWidth="1"/>
    <col min="258" max="258" width="8.7109375" style="113" bestFit="1" customWidth="1"/>
    <col min="259" max="259" width="32.5703125" style="113" bestFit="1" customWidth="1"/>
    <col min="260" max="260" width="40.85546875" style="113" bestFit="1" customWidth="1"/>
    <col min="261" max="261" width="34.7109375" style="113" bestFit="1" customWidth="1"/>
    <col min="262" max="262" width="25.42578125" style="113" bestFit="1" customWidth="1"/>
    <col min="263" max="263" width="26.140625" style="113" bestFit="1" customWidth="1"/>
    <col min="264" max="264" width="26.28515625" style="113" bestFit="1" customWidth="1"/>
    <col min="265" max="265" width="30.42578125" style="113" bestFit="1" customWidth="1"/>
    <col min="266" max="266" width="28" style="113" bestFit="1" customWidth="1"/>
    <col min="267" max="267" width="35.140625" style="113" customWidth="1"/>
    <col min="268" max="268" width="25.7109375" style="113" bestFit="1" customWidth="1"/>
    <col min="269" max="269" width="18.42578125" style="113" bestFit="1" customWidth="1"/>
    <col min="270" max="270" width="9.140625" style="113"/>
    <col min="271" max="271" width="22" style="113" bestFit="1" customWidth="1"/>
    <col min="272" max="512" width="9.140625" style="113"/>
    <col min="513" max="513" width="8.28515625" style="113" bestFit="1" customWidth="1"/>
    <col min="514" max="514" width="8.7109375" style="113" bestFit="1" customWidth="1"/>
    <col min="515" max="515" width="32.5703125" style="113" bestFit="1" customWidth="1"/>
    <col min="516" max="516" width="40.85546875" style="113" bestFit="1" customWidth="1"/>
    <col min="517" max="517" width="34.7109375" style="113" bestFit="1" customWidth="1"/>
    <col min="518" max="518" width="25.42578125" style="113" bestFit="1" customWidth="1"/>
    <col min="519" max="519" width="26.140625" style="113" bestFit="1" customWidth="1"/>
    <col min="520" max="520" width="26.28515625" style="113" bestFit="1" customWidth="1"/>
    <col min="521" max="521" width="30.42578125" style="113" bestFit="1" customWidth="1"/>
    <col min="522" max="522" width="28" style="113" bestFit="1" customWidth="1"/>
    <col min="523" max="523" width="35.140625" style="113" customWidth="1"/>
    <col min="524" max="524" width="25.7109375" style="113" bestFit="1" customWidth="1"/>
    <col min="525" max="525" width="18.42578125" style="113" bestFit="1" customWidth="1"/>
    <col min="526" max="526" width="9.140625" style="113"/>
    <col min="527" max="527" width="22" style="113" bestFit="1" customWidth="1"/>
    <col min="528" max="768" width="9.140625" style="113"/>
    <col min="769" max="769" width="8.28515625" style="113" bestFit="1" customWidth="1"/>
    <col min="770" max="770" width="8.7109375" style="113" bestFit="1" customWidth="1"/>
    <col min="771" max="771" width="32.5703125" style="113" bestFit="1" customWidth="1"/>
    <col min="772" max="772" width="40.85546875" style="113" bestFit="1" customWidth="1"/>
    <col min="773" max="773" width="34.7109375" style="113" bestFit="1" customWidth="1"/>
    <col min="774" max="774" width="25.42578125" style="113" bestFit="1" customWidth="1"/>
    <col min="775" max="775" width="26.140625" style="113" bestFit="1" customWidth="1"/>
    <col min="776" max="776" width="26.28515625" style="113" bestFit="1" customWidth="1"/>
    <col min="777" max="777" width="30.42578125" style="113" bestFit="1" customWidth="1"/>
    <col min="778" max="778" width="28" style="113" bestFit="1" customWidth="1"/>
    <col min="779" max="779" width="35.140625" style="113" customWidth="1"/>
    <col min="780" max="780" width="25.7109375" style="113" bestFit="1" customWidth="1"/>
    <col min="781" max="781" width="18.42578125" style="113" bestFit="1" customWidth="1"/>
    <col min="782" max="782" width="9.140625" style="113"/>
    <col min="783" max="783" width="22" style="113" bestFit="1" customWidth="1"/>
    <col min="784" max="1024" width="9.140625" style="113"/>
    <col min="1025" max="1025" width="8.28515625" style="113" bestFit="1" customWidth="1"/>
    <col min="1026" max="1026" width="8.7109375" style="113" bestFit="1" customWidth="1"/>
    <col min="1027" max="1027" width="32.5703125" style="113" bestFit="1" customWidth="1"/>
    <col min="1028" max="1028" width="40.85546875" style="113" bestFit="1" customWidth="1"/>
    <col min="1029" max="1029" width="34.7109375" style="113" bestFit="1" customWidth="1"/>
    <col min="1030" max="1030" width="25.42578125" style="113" bestFit="1" customWidth="1"/>
    <col min="1031" max="1031" width="26.140625" style="113" bestFit="1" customWidth="1"/>
    <col min="1032" max="1032" width="26.28515625" style="113" bestFit="1" customWidth="1"/>
    <col min="1033" max="1033" width="30.42578125" style="113" bestFit="1" customWidth="1"/>
    <col min="1034" max="1034" width="28" style="113" bestFit="1" customWidth="1"/>
    <col min="1035" max="1035" width="35.140625" style="113" customWidth="1"/>
    <col min="1036" max="1036" width="25.7109375" style="113" bestFit="1" customWidth="1"/>
    <col min="1037" max="1037" width="18.42578125" style="113" bestFit="1" customWidth="1"/>
    <col min="1038" max="1038" width="9.140625" style="113"/>
    <col min="1039" max="1039" width="22" style="113" bestFit="1" customWidth="1"/>
    <col min="1040" max="1280" width="9.140625" style="113"/>
    <col min="1281" max="1281" width="8.28515625" style="113" bestFit="1" customWidth="1"/>
    <col min="1282" max="1282" width="8.7109375" style="113" bestFit="1" customWidth="1"/>
    <col min="1283" max="1283" width="32.5703125" style="113" bestFit="1" customWidth="1"/>
    <col min="1284" max="1284" width="40.85546875" style="113" bestFit="1" customWidth="1"/>
    <col min="1285" max="1285" width="34.7109375" style="113" bestFit="1" customWidth="1"/>
    <col min="1286" max="1286" width="25.42578125" style="113" bestFit="1" customWidth="1"/>
    <col min="1287" max="1287" width="26.140625" style="113" bestFit="1" customWidth="1"/>
    <col min="1288" max="1288" width="26.28515625" style="113" bestFit="1" customWidth="1"/>
    <col min="1289" max="1289" width="30.42578125" style="113" bestFit="1" customWidth="1"/>
    <col min="1290" max="1290" width="28" style="113" bestFit="1" customWidth="1"/>
    <col min="1291" max="1291" width="35.140625" style="113" customWidth="1"/>
    <col min="1292" max="1292" width="25.7109375" style="113" bestFit="1" customWidth="1"/>
    <col min="1293" max="1293" width="18.42578125" style="113" bestFit="1" customWidth="1"/>
    <col min="1294" max="1294" width="9.140625" style="113"/>
    <col min="1295" max="1295" width="22" style="113" bestFit="1" customWidth="1"/>
    <col min="1296" max="1536" width="9.140625" style="113"/>
    <col min="1537" max="1537" width="8.28515625" style="113" bestFit="1" customWidth="1"/>
    <col min="1538" max="1538" width="8.7109375" style="113" bestFit="1" customWidth="1"/>
    <col min="1539" max="1539" width="32.5703125" style="113" bestFit="1" customWidth="1"/>
    <col min="1540" max="1540" width="40.85546875" style="113" bestFit="1" customWidth="1"/>
    <col min="1541" max="1541" width="34.7109375" style="113" bestFit="1" customWidth="1"/>
    <col min="1542" max="1542" width="25.42578125" style="113" bestFit="1" customWidth="1"/>
    <col min="1543" max="1543" width="26.140625" style="113" bestFit="1" customWidth="1"/>
    <col min="1544" max="1544" width="26.28515625" style="113" bestFit="1" customWidth="1"/>
    <col min="1545" max="1545" width="30.42578125" style="113" bestFit="1" customWidth="1"/>
    <col min="1546" max="1546" width="28" style="113" bestFit="1" customWidth="1"/>
    <col min="1547" max="1547" width="35.140625" style="113" customWidth="1"/>
    <col min="1548" max="1548" width="25.7109375" style="113" bestFit="1" customWidth="1"/>
    <col min="1549" max="1549" width="18.42578125" style="113" bestFit="1" customWidth="1"/>
    <col min="1550" max="1550" width="9.140625" style="113"/>
    <col min="1551" max="1551" width="22" style="113" bestFit="1" customWidth="1"/>
    <col min="1552" max="1792" width="9.140625" style="113"/>
    <col min="1793" max="1793" width="8.28515625" style="113" bestFit="1" customWidth="1"/>
    <col min="1794" max="1794" width="8.7109375" style="113" bestFit="1" customWidth="1"/>
    <col min="1795" max="1795" width="32.5703125" style="113" bestFit="1" customWidth="1"/>
    <col min="1796" max="1796" width="40.85546875" style="113" bestFit="1" customWidth="1"/>
    <col min="1797" max="1797" width="34.7109375" style="113" bestFit="1" customWidth="1"/>
    <col min="1798" max="1798" width="25.42578125" style="113" bestFit="1" customWidth="1"/>
    <col min="1799" max="1799" width="26.140625" style="113" bestFit="1" customWidth="1"/>
    <col min="1800" max="1800" width="26.28515625" style="113" bestFit="1" customWidth="1"/>
    <col min="1801" max="1801" width="30.42578125" style="113" bestFit="1" customWidth="1"/>
    <col min="1802" max="1802" width="28" style="113" bestFit="1" customWidth="1"/>
    <col min="1803" max="1803" width="35.140625" style="113" customWidth="1"/>
    <col min="1804" max="1804" width="25.7109375" style="113" bestFit="1" customWidth="1"/>
    <col min="1805" max="1805" width="18.42578125" style="113" bestFit="1" customWidth="1"/>
    <col min="1806" max="1806" width="9.140625" style="113"/>
    <col min="1807" max="1807" width="22" style="113" bestFit="1" customWidth="1"/>
    <col min="1808" max="2048" width="9.140625" style="113"/>
    <col min="2049" max="2049" width="8.28515625" style="113" bestFit="1" customWidth="1"/>
    <col min="2050" max="2050" width="8.7109375" style="113" bestFit="1" customWidth="1"/>
    <col min="2051" max="2051" width="32.5703125" style="113" bestFit="1" customWidth="1"/>
    <col min="2052" max="2052" width="40.85546875" style="113" bestFit="1" customWidth="1"/>
    <col min="2053" max="2053" width="34.7109375" style="113" bestFit="1" customWidth="1"/>
    <col min="2054" max="2054" width="25.42578125" style="113" bestFit="1" customWidth="1"/>
    <col min="2055" max="2055" width="26.140625" style="113" bestFit="1" customWidth="1"/>
    <col min="2056" max="2056" width="26.28515625" style="113" bestFit="1" customWidth="1"/>
    <col min="2057" max="2057" width="30.42578125" style="113" bestFit="1" customWidth="1"/>
    <col min="2058" max="2058" width="28" style="113" bestFit="1" customWidth="1"/>
    <col min="2059" max="2059" width="35.140625" style="113" customWidth="1"/>
    <col min="2060" max="2060" width="25.7109375" style="113" bestFit="1" customWidth="1"/>
    <col min="2061" max="2061" width="18.42578125" style="113" bestFit="1" customWidth="1"/>
    <col min="2062" max="2062" width="9.140625" style="113"/>
    <col min="2063" max="2063" width="22" style="113" bestFit="1" customWidth="1"/>
    <col min="2064" max="2304" width="9.140625" style="113"/>
    <col min="2305" max="2305" width="8.28515625" style="113" bestFit="1" customWidth="1"/>
    <col min="2306" max="2306" width="8.7109375" style="113" bestFit="1" customWidth="1"/>
    <col min="2307" max="2307" width="32.5703125" style="113" bestFit="1" customWidth="1"/>
    <col min="2308" max="2308" width="40.85546875" style="113" bestFit="1" customWidth="1"/>
    <col min="2309" max="2309" width="34.7109375" style="113" bestFit="1" customWidth="1"/>
    <col min="2310" max="2310" width="25.42578125" style="113" bestFit="1" customWidth="1"/>
    <col min="2311" max="2311" width="26.140625" style="113" bestFit="1" customWidth="1"/>
    <col min="2312" max="2312" width="26.28515625" style="113" bestFit="1" customWidth="1"/>
    <col min="2313" max="2313" width="30.42578125" style="113" bestFit="1" customWidth="1"/>
    <col min="2314" max="2314" width="28" style="113" bestFit="1" customWidth="1"/>
    <col min="2315" max="2315" width="35.140625" style="113" customWidth="1"/>
    <col min="2316" max="2316" width="25.7109375" style="113" bestFit="1" customWidth="1"/>
    <col min="2317" max="2317" width="18.42578125" style="113" bestFit="1" customWidth="1"/>
    <col min="2318" max="2318" width="9.140625" style="113"/>
    <col min="2319" max="2319" width="22" style="113" bestFit="1" customWidth="1"/>
    <col min="2320" max="2560" width="9.140625" style="113"/>
    <col min="2561" max="2561" width="8.28515625" style="113" bestFit="1" customWidth="1"/>
    <col min="2562" max="2562" width="8.7109375" style="113" bestFit="1" customWidth="1"/>
    <col min="2563" max="2563" width="32.5703125" style="113" bestFit="1" customWidth="1"/>
    <col min="2564" max="2564" width="40.85546875" style="113" bestFit="1" customWidth="1"/>
    <col min="2565" max="2565" width="34.7109375" style="113" bestFit="1" customWidth="1"/>
    <col min="2566" max="2566" width="25.42578125" style="113" bestFit="1" customWidth="1"/>
    <col min="2567" max="2567" width="26.140625" style="113" bestFit="1" customWidth="1"/>
    <col min="2568" max="2568" width="26.28515625" style="113" bestFit="1" customWidth="1"/>
    <col min="2569" max="2569" width="30.42578125" style="113" bestFit="1" customWidth="1"/>
    <col min="2570" max="2570" width="28" style="113" bestFit="1" customWidth="1"/>
    <col min="2571" max="2571" width="35.140625" style="113" customWidth="1"/>
    <col min="2572" max="2572" width="25.7109375" style="113" bestFit="1" customWidth="1"/>
    <col min="2573" max="2573" width="18.42578125" style="113" bestFit="1" customWidth="1"/>
    <col min="2574" max="2574" width="9.140625" style="113"/>
    <col min="2575" max="2575" width="22" style="113" bestFit="1" customWidth="1"/>
    <col min="2576" max="2816" width="9.140625" style="113"/>
    <col min="2817" max="2817" width="8.28515625" style="113" bestFit="1" customWidth="1"/>
    <col min="2818" max="2818" width="8.7109375" style="113" bestFit="1" customWidth="1"/>
    <col min="2819" max="2819" width="32.5703125" style="113" bestFit="1" customWidth="1"/>
    <col min="2820" max="2820" width="40.85546875" style="113" bestFit="1" customWidth="1"/>
    <col min="2821" max="2821" width="34.7109375" style="113" bestFit="1" customWidth="1"/>
    <col min="2822" max="2822" width="25.42578125" style="113" bestFit="1" customWidth="1"/>
    <col min="2823" max="2823" width="26.140625" style="113" bestFit="1" customWidth="1"/>
    <col min="2824" max="2824" width="26.28515625" style="113" bestFit="1" customWidth="1"/>
    <col min="2825" max="2825" width="30.42578125" style="113" bestFit="1" customWidth="1"/>
    <col min="2826" max="2826" width="28" style="113" bestFit="1" customWidth="1"/>
    <col min="2827" max="2827" width="35.140625" style="113" customWidth="1"/>
    <col min="2828" max="2828" width="25.7109375" style="113" bestFit="1" customWidth="1"/>
    <col min="2829" max="2829" width="18.42578125" style="113" bestFit="1" customWidth="1"/>
    <col min="2830" max="2830" width="9.140625" style="113"/>
    <col min="2831" max="2831" width="22" style="113" bestFit="1" customWidth="1"/>
    <col min="2832" max="3072" width="9.140625" style="113"/>
    <col min="3073" max="3073" width="8.28515625" style="113" bestFit="1" customWidth="1"/>
    <col min="3074" max="3074" width="8.7109375" style="113" bestFit="1" customWidth="1"/>
    <col min="3075" max="3075" width="32.5703125" style="113" bestFit="1" customWidth="1"/>
    <col min="3076" max="3076" width="40.85546875" style="113" bestFit="1" customWidth="1"/>
    <col min="3077" max="3077" width="34.7109375" style="113" bestFit="1" customWidth="1"/>
    <col min="3078" max="3078" width="25.42578125" style="113" bestFit="1" customWidth="1"/>
    <col min="3079" max="3079" width="26.140625" style="113" bestFit="1" customWidth="1"/>
    <col min="3080" max="3080" width="26.28515625" style="113" bestFit="1" customWidth="1"/>
    <col min="3081" max="3081" width="30.42578125" style="113" bestFit="1" customWidth="1"/>
    <col min="3082" max="3082" width="28" style="113" bestFit="1" customWidth="1"/>
    <col min="3083" max="3083" width="35.140625" style="113" customWidth="1"/>
    <col min="3084" max="3084" width="25.7109375" style="113" bestFit="1" customWidth="1"/>
    <col min="3085" max="3085" width="18.42578125" style="113" bestFit="1" customWidth="1"/>
    <col min="3086" max="3086" width="9.140625" style="113"/>
    <col min="3087" max="3087" width="22" style="113" bestFit="1" customWidth="1"/>
    <col min="3088" max="3328" width="9.140625" style="113"/>
    <col min="3329" max="3329" width="8.28515625" style="113" bestFit="1" customWidth="1"/>
    <col min="3330" max="3330" width="8.7109375" style="113" bestFit="1" customWidth="1"/>
    <col min="3331" max="3331" width="32.5703125" style="113" bestFit="1" customWidth="1"/>
    <col min="3332" max="3332" width="40.85546875" style="113" bestFit="1" customWidth="1"/>
    <col min="3333" max="3333" width="34.7109375" style="113" bestFit="1" customWidth="1"/>
    <col min="3334" max="3334" width="25.42578125" style="113" bestFit="1" customWidth="1"/>
    <col min="3335" max="3335" width="26.140625" style="113" bestFit="1" customWidth="1"/>
    <col min="3336" max="3336" width="26.28515625" style="113" bestFit="1" customWidth="1"/>
    <col min="3337" max="3337" width="30.42578125" style="113" bestFit="1" customWidth="1"/>
    <col min="3338" max="3338" width="28" style="113" bestFit="1" customWidth="1"/>
    <col min="3339" max="3339" width="35.140625" style="113" customWidth="1"/>
    <col min="3340" max="3340" width="25.7109375" style="113" bestFit="1" customWidth="1"/>
    <col min="3341" max="3341" width="18.42578125" style="113" bestFit="1" customWidth="1"/>
    <col min="3342" max="3342" width="9.140625" style="113"/>
    <col min="3343" max="3343" width="22" style="113" bestFit="1" customWidth="1"/>
    <col min="3344" max="3584" width="9.140625" style="113"/>
    <col min="3585" max="3585" width="8.28515625" style="113" bestFit="1" customWidth="1"/>
    <col min="3586" max="3586" width="8.7109375" style="113" bestFit="1" customWidth="1"/>
    <col min="3587" max="3587" width="32.5703125" style="113" bestFit="1" customWidth="1"/>
    <col min="3588" max="3588" width="40.85546875" style="113" bestFit="1" customWidth="1"/>
    <col min="3589" max="3589" width="34.7109375" style="113" bestFit="1" customWidth="1"/>
    <col min="3590" max="3590" width="25.42578125" style="113" bestFit="1" customWidth="1"/>
    <col min="3591" max="3591" width="26.140625" style="113" bestFit="1" customWidth="1"/>
    <col min="3592" max="3592" width="26.28515625" style="113" bestFit="1" customWidth="1"/>
    <col min="3593" max="3593" width="30.42578125" style="113" bestFit="1" customWidth="1"/>
    <col min="3594" max="3594" width="28" style="113" bestFit="1" customWidth="1"/>
    <col min="3595" max="3595" width="35.140625" style="113" customWidth="1"/>
    <col min="3596" max="3596" width="25.7109375" style="113" bestFit="1" customWidth="1"/>
    <col min="3597" max="3597" width="18.42578125" style="113" bestFit="1" customWidth="1"/>
    <col min="3598" max="3598" width="9.140625" style="113"/>
    <col min="3599" max="3599" width="22" style="113" bestFit="1" customWidth="1"/>
    <col min="3600" max="3840" width="9.140625" style="113"/>
    <col min="3841" max="3841" width="8.28515625" style="113" bestFit="1" customWidth="1"/>
    <col min="3842" max="3842" width="8.7109375" style="113" bestFit="1" customWidth="1"/>
    <col min="3843" max="3843" width="32.5703125" style="113" bestFit="1" customWidth="1"/>
    <col min="3844" max="3844" width="40.85546875" style="113" bestFit="1" customWidth="1"/>
    <col min="3845" max="3845" width="34.7109375" style="113" bestFit="1" customWidth="1"/>
    <col min="3846" max="3846" width="25.42578125" style="113" bestFit="1" customWidth="1"/>
    <col min="3847" max="3847" width="26.140625" style="113" bestFit="1" customWidth="1"/>
    <col min="3848" max="3848" width="26.28515625" style="113" bestFit="1" customWidth="1"/>
    <col min="3849" max="3849" width="30.42578125" style="113" bestFit="1" customWidth="1"/>
    <col min="3850" max="3850" width="28" style="113" bestFit="1" customWidth="1"/>
    <col min="3851" max="3851" width="35.140625" style="113" customWidth="1"/>
    <col min="3852" max="3852" width="25.7109375" style="113" bestFit="1" customWidth="1"/>
    <col min="3853" max="3853" width="18.42578125" style="113" bestFit="1" customWidth="1"/>
    <col min="3854" max="3854" width="9.140625" style="113"/>
    <col min="3855" max="3855" width="22" style="113" bestFit="1" customWidth="1"/>
    <col min="3856" max="4096" width="9.140625" style="113"/>
    <col min="4097" max="4097" width="8.28515625" style="113" bestFit="1" customWidth="1"/>
    <col min="4098" max="4098" width="8.7109375" style="113" bestFit="1" customWidth="1"/>
    <col min="4099" max="4099" width="32.5703125" style="113" bestFit="1" customWidth="1"/>
    <col min="4100" max="4100" width="40.85546875" style="113" bestFit="1" customWidth="1"/>
    <col min="4101" max="4101" width="34.7109375" style="113" bestFit="1" customWidth="1"/>
    <col min="4102" max="4102" width="25.42578125" style="113" bestFit="1" customWidth="1"/>
    <col min="4103" max="4103" width="26.140625" style="113" bestFit="1" customWidth="1"/>
    <col min="4104" max="4104" width="26.28515625" style="113" bestFit="1" customWidth="1"/>
    <col min="4105" max="4105" width="30.42578125" style="113" bestFit="1" customWidth="1"/>
    <col min="4106" max="4106" width="28" style="113" bestFit="1" customWidth="1"/>
    <col min="4107" max="4107" width="35.140625" style="113" customWidth="1"/>
    <col min="4108" max="4108" width="25.7109375" style="113" bestFit="1" customWidth="1"/>
    <col min="4109" max="4109" width="18.42578125" style="113" bestFit="1" customWidth="1"/>
    <col min="4110" max="4110" width="9.140625" style="113"/>
    <col min="4111" max="4111" width="22" style="113" bestFit="1" customWidth="1"/>
    <col min="4112" max="4352" width="9.140625" style="113"/>
    <col min="4353" max="4353" width="8.28515625" style="113" bestFit="1" customWidth="1"/>
    <col min="4354" max="4354" width="8.7109375" style="113" bestFit="1" customWidth="1"/>
    <col min="4355" max="4355" width="32.5703125" style="113" bestFit="1" customWidth="1"/>
    <col min="4356" max="4356" width="40.85546875" style="113" bestFit="1" customWidth="1"/>
    <col min="4357" max="4357" width="34.7109375" style="113" bestFit="1" customWidth="1"/>
    <col min="4358" max="4358" width="25.42578125" style="113" bestFit="1" customWidth="1"/>
    <col min="4359" max="4359" width="26.140625" style="113" bestFit="1" customWidth="1"/>
    <col min="4360" max="4360" width="26.28515625" style="113" bestFit="1" customWidth="1"/>
    <col min="4361" max="4361" width="30.42578125" style="113" bestFit="1" customWidth="1"/>
    <col min="4362" max="4362" width="28" style="113" bestFit="1" customWidth="1"/>
    <col min="4363" max="4363" width="35.140625" style="113" customWidth="1"/>
    <col min="4364" max="4364" width="25.7109375" style="113" bestFit="1" customWidth="1"/>
    <col min="4365" max="4365" width="18.42578125" style="113" bestFit="1" customWidth="1"/>
    <col min="4366" max="4366" width="9.140625" style="113"/>
    <col min="4367" max="4367" width="22" style="113" bestFit="1" customWidth="1"/>
    <col min="4368" max="4608" width="9.140625" style="113"/>
    <col min="4609" max="4609" width="8.28515625" style="113" bestFit="1" customWidth="1"/>
    <col min="4610" max="4610" width="8.7109375" style="113" bestFit="1" customWidth="1"/>
    <col min="4611" max="4611" width="32.5703125" style="113" bestFit="1" customWidth="1"/>
    <col min="4612" max="4612" width="40.85546875" style="113" bestFit="1" customWidth="1"/>
    <col min="4613" max="4613" width="34.7109375" style="113" bestFit="1" customWidth="1"/>
    <col min="4614" max="4614" width="25.42578125" style="113" bestFit="1" customWidth="1"/>
    <col min="4615" max="4615" width="26.140625" style="113" bestFit="1" customWidth="1"/>
    <col min="4616" max="4616" width="26.28515625" style="113" bestFit="1" customWidth="1"/>
    <col min="4617" max="4617" width="30.42578125" style="113" bestFit="1" customWidth="1"/>
    <col min="4618" max="4618" width="28" style="113" bestFit="1" customWidth="1"/>
    <col min="4619" max="4619" width="35.140625" style="113" customWidth="1"/>
    <col min="4620" max="4620" width="25.7109375" style="113" bestFit="1" customWidth="1"/>
    <col min="4621" max="4621" width="18.42578125" style="113" bestFit="1" customWidth="1"/>
    <col min="4622" max="4622" width="9.140625" style="113"/>
    <col min="4623" max="4623" width="22" style="113" bestFit="1" customWidth="1"/>
    <col min="4624" max="4864" width="9.140625" style="113"/>
    <col min="4865" max="4865" width="8.28515625" style="113" bestFit="1" customWidth="1"/>
    <col min="4866" max="4866" width="8.7109375" style="113" bestFit="1" customWidth="1"/>
    <col min="4867" max="4867" width="32.5703125" style="113" bestFit="1" customWidth="1"/>
    <col min="4868" max="4868" width="40.85546875" style="113" bestFit="1" customWidth="1"/>
    <col min="4869" max="4869" width="34.7109375" style="113" bestFit="1" customWidth="1"/>
    <col min="4870" max="4870" width="25.42578125" style="113" bestFit="1" customWidth="1"/>
    <col min="4871" max="4871" width="26.140625" style="113" bestFit="1" customWidth="1"/>
    <col min="4872" max="4872" width="26.28515625" style="113" bestFit="1" customWidth="1"/>
    <col min="4873" max="4873" width="30.42578125" style="113" bestFit="1" customWidth="1"/>
    <col min="4874" max="4874" width="28" style="113" bestFit="1" customWidth="1"/>
    <col min="4875" max="4875" width="35.140625" style="113" customWidth="1"/>
    <col min="4876" max="4876" width="25.7109375" style="113" bestFit="1" customWidth="1"/>
    <col min="4877" max="4877" width="18.42578125" style="113" bestFit="1" customWidth="1"/>
    <col min="4878" max="4878" width="9.140625" style="113"/>
    <col min="4879" max="4879" width="22" style="113" bestFit="1" customWidth="1"/>
    <col min="4880" max="5120" width="9.140625" style="113"/>
    <col min="5121" max="5121" width="8.28515625" style="113" bestFit="1" customWidth="1"/>
    <col min="5122" max="5122" width="8.7109375" style="113" bestFit="1" customWidth="1"/>
    <col min="5123" max="5123" width="32.5703125" style="113" bestFit="1" customWidth="1"/>
    <col min="5124" max="5124" width="40.85546875" style="113" bestFit="1" customWidth="1"/>
    <col min="5125" max="5125" width="34.7109375" style="113" bestFit="1" customWidth="1"/>
    <col min="5126" max="5126" width="25.42578125" style="113" bestFit="1" customWidth="1"/>
    <col min="5127" max="5127" width="26.140625" style="113" bestFit="1" customWidth="1"/>
    <col min="5128" max="5128" width="26.28515625" style="113" bestFit="1" customWidth="1"/>
    <col min="5129" max="5129" width="30.42578125" style="113" bestFit="1" customWidth="1"/>
    <col min="5130" max="5130" width="28" style="113" bestFit="1" customWidth="1"/>
    <col min="5131" max="5131" width="35.140625" style="113" customWidth="1"/>
    <col min="5132" max="5132" width="25.7109375" style="113" bestFit="1" customWidth="1"/>
    <col min="5133" max="5133" width="18.42578125" style="113" bestFit="1" customWidth="1"/>
    <col min="5134" max="5134" width="9.140625" style="113"/>
    <col min="5135" max="5135" width="22" style="113" bestFit="1" customWidth="1"/>
    <col min="5136" max="5376" width="9.140625" style="113"/>
    <col min="5377" max="5377" width="8.28515625" style="113" bestFit="1" customWidth="1"/>
    <col min="5378" max="5378" width="8.7109375" style="113" bestFit="1" customWidth="1"/>
    <col min="5379" max="5379" width="32.5703125" style="113" bestFit="1" customWidth="1"/>
    <col min="5380" max="5380" width="40.85546875" style="113" bestFit="1" customWidth="1"/>
    <col min="5381" max="5381" width="34.7109375" style="113" bestFit="1" customWidth="1"/>
    <col min="5382" max="5382" width="25.42578125" style="113" bestFit="1" customWidth="1"/>
    <col min="5383" max="5383" width="26.140625" style="113" bestFit="1" customWidth="1"/>
    <col min="5384" max="5384" width="26.28515625" style="113" bestFit="1" customWidth="1"/>
    <col min="5385" max="5385" width="30.42578125" style="113" bestFit="1" customWidth="1"/>
    <col min="5386" max="5386" width="28" style="113" bestFit="1" customWidth="1"/>
    <col min="5387" max="5387" width="35.140625" style="113" customWidth="1"/>
    <col min="5388" max="5388" width="25.7109375" style="113" bestFit="1" customWidth="1"/>
    <col min="5389" max="5389" width="18.42578125" style="113" bestFit="1" customWidth="1"/>
    <col min="5390" max="5390" width="9.140625" style="113"/>
    <col min="5391" max="5391" width="22" style="113" bestFit="1" customWidth="1"/>
    <col min="5392" max="5632" width="9.140625" style="113"/>
    <col min="5633" max="5633" width="8.28515625" style="113" bestFit="1" customWidth="1"/>
    <col min="5634" max="5634" width="8.7109375" style="113" bestFit="1" customWidth="1"/>
    <col min="5635" max="5635" width="32.5703125" style="113" bestFit="1" customWidth="1"/>
    <col min="5636" max="5636" width="40.85546875" style="113" bestFit="1" customWidth="1"/>
    <col min="5637" max="5637" width="34.7109375" style="113" bestFit="1" customWidth="1"/>
    <col min="5638" max="5638" width="25.42578125" style="113" bestFit="1" customWidth="1"/>
    <col min="5639" max="5639" width="26.140625" style="113" bestFit="1" customWidth="1"/>
    <col min="5640" max="5640" width="26.28515625" style="113" bestFit="1" customWidth="1"/>
    <col min="5641" max="5641" width="30.42578125" style="113" bestFit="1" customWidth="1"/>
    <col min="5642" max="5642" width="28" style="113" bestFit="1" customWidth="1"/>
    <col min="5643" max="5643" width="35.140625" style="113" customWidth="1"/>
    <col min="5644" max="5644" width="25.7109375" style="113" bestFit="1" customWidth="1"/>
    <col min="5645" max="5645" width="18.42578125" style="113" bestFit="1" customWidth="1"/>
    <col min="5646" max="5646" width="9.140625" style="113"/>
    <col min="5647" max="5647" width="22" style="113" bestFit="1" customWidth="1"/>
    <col min="5648" max="5888" width="9.140625" style="113"/>
    <col min="5889" max="5889" width="8.28515625" style="113" bestFit="1" customWidth="1"/>
    <col min="5890" max="5890" width="8.7109375" style="113" bestFit="1" customWidth="1"/>
    <col min="5891" max="5891" width="32.5703125" style="113" bestFit="1" customWidth="1"/>
    <col min="5892" max="5892" width="40.85546875" style="113" bestFit="1" customWidth="1"/>
    <col min="5893" max="5893" width="34.7109375" style="113" bestFit="1" customWidth="1"/>
    <col min="5894" max="5894" width="25.42578125" style="113" bestFit="1" customWidth="1"/>
    <col min="5895" max="5895" width="26.140625" style="113" bestFit="1" customWidth="1"/>
    <col min="5896" max="5896" width="26.28515625" style="113" bestFit="1" customWidth="1"/>
    <col min="5897" max="5897" width="30.42578125" style="113" bestFit="1" customWidth="1"/>
    <col min="5898" max="5898" width="28" style="113" bestFit="1" customWidth="1"/>
    <col min="5899" max="5899" width="35.140625" style="113" customWidth="1"/>
    <col min="5900" max="5900" width="25.7109375" style="113" bestFit="1" customWidth="1"/>
    <col min="5901" max="5901" width="18.42578125" style="113" bestFit="1" customWidth="1"/>
    <col min="5902" max="5902" width="9.140625" style="113"/>
    <col min="5903" max="5903" width="22" style="113" bestFit="1" customWidth="1"/>
    <col min="5904" max="6144" width="9.140625" style="113"/>
    <col min="6145" max="6145" width="8.28515625" style="113" bestFit="1" customWidth="1"/>
    <col min="6146" max="6146" width="8.7109375" style="113" bestFit="1" customWidth="1"/>
    <col min="6147" max="6147" width="32.5703125" style="113" bestFit="1" customWidth="1"/>
    <col min="6148" max="6148" width="40.85546875" style="113" bestFit="1" customWidth="1"/>
    <col min="6149" max="6149" width="34.7109375" style="113" bestFit="1" customWidth="1"/>
    <col min="6150" max="6150" width="25.42578125" style="113" bestFit="1" customWidth="1"/>
    <col min="6151" max="6151" width="26.140625" style="113" bestFit="1" customWidth="1"/>
    <col min="6152" max="6152" width="26.28515625" style="113" bestFit="1" customWidth="1"/>
    <col min="6153" max="6153" width="30.42578125" style="113" bestFit="1" customWidth="1"/>
    <col min="6154" max="6154" width="28" style="113" bestFit="1" customWidth="1"/>
    <col min="6155" max="6155" width="35.140625" style="113" customWidth="1"/>
    <col min="6156" max="6156" width="25.7109375" style="113" bestFit="1" customWidth="1"/>
    <col min="6157" max="6157" width="18.42578125" style="113" bestFit="1" customWidth="1"/>
    <col min="6158" max="6158" width="9.140625" style="113"/>
    <col min="6159" max="6159" width="22" style="113" bestFit="1" customWidth="1"/>
    <col min="6160" max="6400" width="9.140625" style="113"/>
    <col min="6401" max="6401" width="8.28515625" style="113" bestFit="1" customWidth="1"/>
    <col min="6402" max="6402" width="8.7109375" style="113" bestFit="1" customWidth="1"/>
    <col min="6403" max="6403" width="32.5703125" style="113" bestFit="1" customWidth="1"/>
    <col min="6404" max="6404" width="40.85546875" style="113" bestFit="1" customWidth="1"/>
    <col min="6405" max="6405" width="34.7109375" style="113" bestFit="1" customWidth="1"/>
    <col min="6406" max="6406" width="25.42578125" style="113" bestFit="1" customWidth="1"/>
    <col min="6407" max="6407" width="26.140625" style="113" bestFit="1" customWidth="1"/>
    <col min="6408" max="6408" width="26.28515625" style="113" bestFit="1" customWidth="1"/>
    <col min="6409" max="6409" width="30.42578125" style="113" bestFit="1" customWidth="1"/>
    <col min="6410" max="6410" width="28" style="113" bestFit="1" customWidth="1"/>
    <col min="6411" max="6411" width="35.140625" style="113" customWidth="1"/>
    <col min="6412" max="6412" width="25.7109375" style="113" bestFit="1" customWidth="1"/>
    <col min="6413" max="6413" width="18.42578125" style="113" bestFit="1" customWidth="1"/>
    <col min="6414" max="6414" width="9.140625" style="113"/>
    <col min="6415" max="6415" width="22" style="113" bestFit="1" customWidth="1"/>
    <col min="6416" max="6656" width="9.140625" style="113"/>
    <col min="6657" max="6657" width="8.28515625" style="113" bestFit="1" customWidth="1"/>
    <col min="6658" max="6658" width="8.7109375" style="113" bestFit="1" customWidth="1"/>
    <col min="6659" max="6659" width="32.5703125" style="113" bestFit="1" customWidth="1"/>
    <col min="6660" max="6660" width="40.85546875" style="113" bestFit="1" customWidth="1"/>
    <col min="6661" max="6661" width="34.7109375" style="113" bestFit="1" customWidth="1"/>
    <col min="6662" max="6662" width="25.42578125" style="113" bestFit="1" customWidth="1"/>
    <col min="6663" max="6663" width="26.140625" style="113" bestFit="1" customWidth="1"/>
    <col min="6664" max="6664" width="26.28515625" style="113" bestFit="1" customWidth="1"/>
    <col min="6665" max="6665" width="30.42578125" style="113" bestFit="1" customWidth="1"/>
    <col min="6666" max="6666" width="28" style="113" bestFit="1" customWidth="1"/>
    <col min="6667" max="6667" width="35.140625" style="113" customWidth="1"/>
    <col min="6668" max="6668" width="25.7109375" style="113" bestFit="1" customWidth="1"/>
    <col min="6669" max="6669" width="18.42578125" style="113" bestFit="1" customWidth="1"/>
    <col min="6670" max="6670" width="9.140625" style="113"/>
    <col min="6671" max="6671" width="22" style="113" bestFit="1" customWidth="1"/>
    <col min="6672" max="6912" width="9.140625" style="113"/>
    <col min="6913" max="6913" width="8.28515625" style="113" bestFit="1" customWidth="1"/>
    <col min="6914" max="6914" width="8.7109375" style="113" bestFit="1" customWidth="1"/>
    <col min="6915" max="6915" width="32.5703125" style="113" bestFit="1" customWidth="1"/>
    <col min="6916" max="6916" width="40.85546875" style="113" bestFit="1" customWidth="1"/>
    <col min="6917" max="6917" width="34.7109375" style="113" bestFit="1" customWidth="1"/>
    <col min="6918" max="6918" width="25.42578125" style="113" bestFit="1" customWidth="1"/>
    <col min="6919" max="6919" width="26.140625" style="113" bestFit="1" customWidth="1"/>
    <col min="6920" max="6920" width="26.28515625" style="113" bestFit="1" customWidth="1"/>
    <col min="6921" max="6921" width="30.42578125" style="113" bestFit="1" customWidth="1"/>
    <col min="6922" max="6922" width="28" style="113" bestFit="1" customWidth="1"/>
    <col min="6923" max="6923" width="35.140625" style="113" customWidth="1"/>
    <col min="6924" max="6924" width="25.7109375" style="113" bestFit="1" customWidth="1"/>
    <col min="6925" max="6925" width="18.42578125" style="113" bestFit="1" customWidth="1"/>
    <col min="6926" max="6926" width="9.140625" style="113"/>
    <col min="6927" max="6927" width="22" style="113" bestFit="1" customWidth="1"/>
    <col min="6928" max="7168" width="9.140625" style="113"/>
    <col min="7169" max="7169" width="8.28515625" style="113" bestFit="1" customWidth="1"/>
    <col min="7170" max="7170" width="8.7109375" style="113" bestFit="1" customWidth="1"/>
    <col min="7171" max="7171" width="32.5703125" style="113" bestFit="1" customWidth="1"/>
    <col min="7172" max="7172" width="40.85546875" style="113" bestFit="1" customWidth="1"/>
    <col min="7173" max="7173" width="34.7109375" style="113" bestFit="1" customWidth="1"/>
    <col min="7174" max="7174" width="25.42578125" style="113" bestFit="1" customWidth="1"/>
    <col min="7175" max="7175" width="26.140625" style="113" bestFit="1" customWidth="1"/>
    <col min="7176" max="7176" width="26.28515625" style="113" bestFit="1" customWidth="1"/>
    <col min="7177" max="7177" width="30.42578125" style="113" bestFit="1" customWidth="1"/>
    <col min="7178" max="7178" width="28" style="113" bestFit="1" customWidth="1"/>
    <col min="7179" max="7179" width="35.140625" style="113" customWidth="1"/>
    <col min="7180" max="7180" width="25.7109375" style="113" bestFit="1" customWidth="1"/>
    <col min="7181" max="7181" width="18.42578125" style="113" bestFit="1" customWidth="1"/>
    <col min="7182" max="7182" width="9.140625" style="113"/>
    <col min="7183" max="7183" width="22" style="113" bestFit="1" customWidth="1"/>
    <col min="7184" max="7424" width="9.140625" style="113"/>
    <col min="7425" max="7425" width="8.28515625" style="113" bestFit="1" customWidth="1"/>
    <col min="7426" max="7426" width="8.7109375" style="113" bestFit="1" customWidth="1"/>
    <col min="7427" max="7427" width="32.5703125" style="113" bestFit="1" customWidth="1"/>
    <col min="7428" max="7428" width="40.85546875" style="113" bestFit="1" customWidth="1"/>
    <col min="7429" max="7429" width="34.7109375" style="113" bestFit="1" customWidth="1"/>
    <col min="7430" max="7430" width="25.42578125" style="113" bestFit="1" customWidth="1"/>
    <col min="7431" max="7431" width="26.140625" style="113" bestFit="1" customWidth="1"/>
    <col min="7432" max="7432" width="26.28515625" style="113" bestFit="1" customWidth="1"/>
    <col min="7433" max="7433" width="30.42578125" style="113" bestFit="1" customWidth="1"/>
    <col min="7434" max="7434" width="28" style="113" bestFit="1" customWidth="1"/>
    <col min="7435" max="7435" width="35.140625" style="113" customWidth="1"/>
    <col min="7436" max="7436" width="25.7109375" style="113" bestFit="1" customWidth="1"/>
    <col min="7437" max="7437" width="18.42578125" style="113" bestFit="1" customWidth="1"/>
    <col min="7438" max="7438" width="9.140625" style="113"/>
    <col min="7439" max="7439" width="22" style="113" bestFit="1" customWidth="1"/>
    <col min="7440" max="7680" width="9.140625" style="113"/>
    <col min="7681" max="7681" width="8.28515625" style="113" bestFit="1" customWidth="1"/>
    <col min="7682" max="7682" width="8.7109375" style="113" bestFit="1" customWidth="1"/>
    <col min="7683" max="7683" width="32.5703125" style="113" bestFit="1" customWidth="1"/>
    <col min="7684" max="7684" width="40.85546875" style="113" bestFit="1" customWidth="1"/>
    <col min="7685" max="7685" width="34.7109375" style="113" bestFit="1" customWidth="1"/>
    <col min="7686" max="7686" width="25.42578125" style="113" bestFit="1" customWidth="1"/>
    <col min="7687" max="7687" width="26.140625" style="113" bestFit="1" customWidth="1"/>
    <col min="7688" max="7688" width="26.28515625" style="113" bestFit="1" customWidth="1"/>
    <col min="7689" max="7689" width="30.42578125" style="113" bestFit="1" customWidth="1"/>
    <col min="7690" max="7690" width="28" style="113" bestFit="1" customWidth="1"/>
    <col min="7691" max="7691" width="35.140625" style="113" customWidth="1"/>
    <col min="7692" max="7692" width="25.7109375" style="113" bestFit="1" customWidth="1"/>
    <col min="7693" max="7693" width="18.42578125" style="113" bestFit="1" customWidth="1"/>
    <col min="7694" max="7694" width="9.140625" style="113"/>
    <col min="7695" max="7695" width="22" style="113" bestFit="1" customWidth="1"/>
    <col min="7696" max="7936" width="9.140625" style="113"/>
    <col min="7937" max="7937" width="8.28515625" style="113" bestFit="1" customWidth="1"/>
    <col min="7938" max="7938" width="8.7109375" style="113" bestFit="1" customWidth="1"/>
    <col min="7939" max="7939" width="32.5703125" style="113" bestFit="1" customWidth="1"/>
    <col min="7940" max="7940" width="40.85546875" style="113" bestFit="1" customWidth="1"/>
    <col min="7941" max="7941" width="34.7109375" style="113" bestFit="1" customWidth="1"/>
    <col min="7942" max="7942" width="25.42578125" style="113" bestFit="1" customWidth="1"/>
    <col min="7943" max="7943" width="26.140625" style="113" bestFit="1" customWidth="1"/>
    <col min="7944" max="7944" width="26.28515625" style="113" bestFit="1" customWidth="1"/>
    <col min="7945" max="7945" width="30.42578125" style="113" bestFit="1" customWidth="1"/>
    <col min="7946" max="7946" width="28" style="113" bestFit="1" customWidth="1"/>
    <col min="7947" max="7947" width="35.140625" style="113" customWidth="1"/>
    <col min="7948" max="7948" width="25.7109375" style="113" bestFit="1" customWidth="1"/>
    <col min="7949" max="7949" width="18.42578125" style="113" bestFit="1" customWidth="1"/>
    <col min="7950" max="7950" width="9.140625" style="113"/>
    <col min="7951" max="7951" width="22" style="113" bestFit="1" customWidth="1"/>
    <col min="7952" max="8192" width="9.140625" style="113"/>
    <col min="8193" max="8193" width="8.28515625" style="113" bestFit="1" customWidth="1"/>
    <col min="8194" max="8194" width="8.7109375" style="113" bestFit="1" customWidth="1"/>
    <col min="8195" max="8195" width="32.5703125" style="113" bestFit="1" customWidth="1"/>
    <col min="8196" max="8196" width="40.85546875" style="113" bestFit="1" customWidth="1"/>
    <col min="8197" max="8197" width="34.7109375" style="113" bestFit="1" customWidth="1"/>
    <col min="8198" max="8198" width="25.42578125" style="113" bestFit="1" customWidth="1"/>
    <col min="8199" max="8199" width="26.140625" style="113" bestFit="1" customWidth="1"/>
    <col min="8200" max="8200" width="26.28515625" style="113" bestFit="1" customWidth="1"/>
    <col min="8201" max="8201" width="30.42578125" style="113" bestFit="1" customWidth="1"/>
    <col min="8202" max="8202" width="28" style="113" bestFit="1" customWidth="1"/>
    <col min="8203" max="8203" width="35.140625" style="113" customWidth="1"/>
    <col min="8204" max="8204" width="25.7109375" style="113" bestFit="1" customWidth="1"/>
    <col min="8205" max="8205" width="18.42578125" style="113" bestFit="1" customWidth="1"/>
    <col min="8206" max="8206" width="9.140625" style="113"/>
    <col min="8207" max="8207" width="22" style="113" bestFit="1" customWidth="1"/>
    <col min="8208" max="8448" width="9.140625" style="113"/>
    <col min="8449" max="8449" width="8.28515625" style="113" bestFit="1" customWidth="1"/>
    <col min="8450" max="8450" width="8.7109375" style="113" bestFit="1" customWidth="1"/>
    <col min="8451" max="8451" width="32.5703125" style="113" bestFit="1" customWidth="1"/>
    <col min="8452" max="8452" width="40.85546875" style="113" bestFit="1" customWidth="1"/>
    <col min="8453" max="8453" width="34.7109375" style="113" bestFit="1" customWidth="1"/>
    <col min="8454" max="8454" width="25.42578125" style="113" bestFit="1" customWidth="1"/>
    <col min="8455" max="8455" width="26.140625" style="113" bestFit="1" customWidth="1"/>
    <col min="8456" max="8456" width="26.28515625" style="113" bestFit="1" customWidth="1"/>
    <col min="8457" max="8457" width="30.42578125" style="113" bestFit="1" customWidth="1"/>
    <col min="8458" max="8458" width="28" style="113" bestFit="1" customWidth="1"/>
    <col min="8459" max="8459" width="35.140625" style="113" customWidth="1"/>
    <col min="8460" max="8460" width="25.7109375" style="113" bestFit="1" customWidth="1"/>
    <col min="8461" max="8461" width="18.42578125" style="113" bestFit="1" customWidth="1"/>
    <col min="8462" max="8462" width="9.140625" style="113"/>
    <col min="8463" max="8463" width="22" style="113" bestFit="1" customWidth="1"/>
    <col min="8464" max="8704" width="9.140625" style="113"/>
    <col min="8705" max="8705" width="8.28515625" style="113" bestFit="1" customWidth="1"/>
    <col min="8706" max="8706" width="8.7109375" style="113" bestFit="1" customWidth="1"/>
    <col min="8707" max="8707" width="32.5703125" style="113" bestFit="1" customWidth="1"/>
    <col min="8708" max="8708" width="40.85546875" style="113" bestFit="1" customWidth="1"/>
    <col min="8709" max="8709" width="34.7109375" style="113" bestFit="1" customWidth="1"/>
    <col min="8710" max="8710" width="25.42578125" style="113" bestFit="1" customWidth="1"/>
    <col min="8711" max="8711" width="26.140625" style="113" bestFit="1" customWidth="1"/>
    <col min="8712" max="8712" width="26.28515625" style="113" bestFit="1" customWidth="1"/>
    <col min="8713" max="8713" width="30.42578125" style="113" bestFit="1" customWidth="1"/>
    <col min="8714" max="8714" width="28" style="113" bestFit="1" customWidth="1"/>
    <col min="8715" max="8715" width="35.140625" style="113" customWidth="1"/>
    <col min="8716" max="8716" width="25.7109375" style="113" bestFit="1" customWidth="1"/>
    <col min="8717" max="8717" width="18.42578125" style="113" bestFit="1" customWidth="1"/>
    <col min="8718" max="8718" width="9.140625" style="113"/>
    <col min="8719" max="8719" width="22" style="113" bestFit="1" customWidth="1"/>
    <col min="8720" max="8960" width="9.140625" style="113"/>
    <col min="8961" max="8961" width="8.28515625" style="113" bestFit="1" customWidth="1"/>
    <col min="8962" max="8962" width="8.7109375" style="113" bestFit="1" customWidth="1"/>
    <col min="8963" max="8963" width="32.5703125" style="113" bestFit="1" customWidth="1"/>
    <col min="8964" max="8964" width="40.85546875" style="113" bestFit="1" customWidth="1"/>
    <col min="8965" max="8965" width="34.7109375" style="113" bestFit="1" customWidth="1"/>
    <col min="8966" max="8966" width="25.42578125" style="113" bestFit="1" customWidth="1"/>
    <col min="8967" max="8967" width="26.140625" style="113" bestFit="1" customWidth="1"/>
    <col min="8968" max="8968" width="26.28515625" style="113" bestFit="1" customWidth="1"/>
    <col min="8969" max="8969" width="30.42578125" style="113" bestFit="1" customWidth="1"/>
    <col min="8970" max="8970" width="28" style="113" bestFit="1" customWidth="1"/>
    <col min="8971" max="8971" width="35.140625" style="113" customWidth="1"/>
    <col min="8972" max="8972" width="25.7109375" style="113" bestFit="1" customWidth="1"/>
    <col min="8973" max="8973" width="18.42578125" style="113" bestFit="1" customWidth="1"/>
    <col min="8974" max="8974" width="9.140625" style="113"/>
    <col min="8975" max="8975" width="22" style="113" bestFit="1" customWidth="1"/>
    <col min="8976" max="9216" width="9.140625" style="113"/>
    <col min="9217" max="9217" width="8.28515625" style="113" bestFit="1" customWidth="1"/>
    <col min="9218" max="9218" width="8.7109375" style="113" bestFit="1" customWidth="1"/>
    <col min="9219" max="9219" width="32.5703125" style="113" bestFit="1" customWidth="1"/>
    <col min="9220" max="9220" width="40.85546875" style="113" bestFit="1" customWidth="1"/>
    <col min="9221" max="9221" width="34.7109375" style="113" bestFit="1" customWidth="1"/>
    <col min="9222" max="9222" width="25.42578125" style="113" bestFit="1" customWidth="1"/>
    <col min="9223" max="9223" width="26.140625" style="113" bestFit="1" customWidth="1"/>
    <col min="9224" max="9224" width="26.28515625" style="113" bestFit="1" customWidth="1"/>
    <col min="9225" max="9225" width="30.42578125" style="113" bestFit="1" customWidth="1"/>
    <col min="9226" max="9226" width="28" style="113" bestFit="1" customWidth="1"/>
    <col min="9227" max="9227" width="35.140625" style="113" customWidth="1"/>
    <col min="9228" max="9228" width="25.7109375" style="113" bestFit="1" customWidth="1"/>
    <col min="9229" max="9229" width="18.42578125" style="113" bestFit="1" customWidth="1"/>
    <col min="9230" max="9230" width="9.140625" style="113"/>
    <col min="9231" max="9231" width="22" style="113" bestFit="1" customWidth="1"/>
    <col min="9232" max="9472" width="9.140625" style="113"/>
    <col min="9473" max="9473" width="8.28515625" style="113" bestFit="1" customWidth="1"/>
    <col min="9474" max="9474" width="8.7109375" style="113" bestFit="1" customWidth="1"/>
    <col min="9475" max="9475" width="32.5703125" style="113" bestFit="1" customWidth="1"/>
    <col min="9476" max="9476" width="40.85546875" style="113" bestFit="1" customWidth="1"/>
    <col min="9477" max="9477" width="34.7109375" style="113" bestFit="1" customWidth="1"/>
    <col min="9478" max="9478" width="25.42578125" style="113" bestFit="1" customWidth="1"/>
    <col min="9479" max="9479" width="26.140625" style="113" bestFit="1" customWidth="1"/>
    <col min="9480" max="9480" width="26.28515625" style="113" bestFit="1" customWidth="1"/>
    <col min="9481" max="9481" width="30.42578125" style="113" bestFit="1" customWidth="1"/>
    <col min="9482" max="9482" width="28" style="113" bestFit="1" customWidth="1"/>
    <col min="9483" max="9483" width="35.140625" style="113" customWidth="1"/>
    <col min="9484" max="9484" width="25.7109375" style="113" bestFit="1" customWidth="1"/>
    <col min="9485" max="9485" width="18.42578125" style="113" bestFit="1" customWidth="1"/>
    <col min="9486" max="9486" width="9.140625" style="113"/>
    <col min="9487" max="9487" width="22" style="113" bestFit="1" customWidth="1"/>
    <col min="9488" max="9728" width="9.140625" style="113"/>
    <col min="9729" max="9729" width="8.28515625" style="113" bestFit="1" customWidth="1"/>
    <col min="9730" max="9730" width="8.7109375" style="113" bestFit="1" customWidth="1"/>
    <col min="9731" max="9731" width="32.5703125" style="113" bestFit="1" customWidth="1"/>
    <col min="9732" max="9732" width="40.85546875" style="113" bestFit="1" customWidth="1"/>
    <col min="9733" max="9733" width="34.7109375" style="113" bestFit="1" customWidth="1"/>
    <col min="9734" max="9734" width="25.42578125" style="113" bestFit="1" customWidth="1"/>
    <col min="9735" max="9735" width="26.140625" style="113" bestFit="1" customWidth="1"/>
    <col min="9736" max="9736" width="26.28515625" style="113" bestFit="1" customWidth="1"/>
    <col min="9737" max="9737" width="30.42578125" style="113" bestFit="1" customWidth="1"/>
    <col min="9738" max="9738" width="28" style="113" bestFit="1" customWidth="1"/>
    <col min="9739" max="9739" width="35.140625" style="113" customWidth="1"/>
    <col min="9740" max="9740" width="25.7109375" style="113" bestFit="1" customWidth="1"/>
    <col min="9741" max="9741" width="18.42578125" style="113" bestFit="1" customWidth="1"/>
    <col min="9742" max="9742" width="9.140625" style="113"/>
    <col min="9743" max="9743" width="22" style="113" bestFit="1" customWidth="1"/>
    <col min="9744" max="9984" width="9.140625" style="113"/>
    <col min="9985" max="9985" width="8.28515625" style="113" bestFit="1" customWidth="1"/>
    <col min="9986" max="9986" width="8.7109375" style="113" bestFit="1" customWidth="1"/>
    <col min="9987" max="9987" width="32.5703125" style="113" bestFit="1" customWidth="1"/>
    <col min="9988" max="9988" width="40.85546875" style="113" bestFit="1" customWidth="1"/>
    <col min="9989" max="9989" width="34.7109375" style="113" bestFit="1" customWidth="1"/>
    <col min="9990" max="9990" width="25.42578125" style="113" bestFit="1" customWidth="1"/>
    <col min="9991" max="9991" width="26.140625" style="113" bestFit="1" customWidth="1"/>
    <col min="9992" max="9992" width="26.28515625" style="113" bestFit="1" customWidth="1"/>
    <col min="9993" max="9993" width="30.42578125" style="113" bestFit="1" customWidth="1"/>
    <col min="9994" max="9994" width="28" style="113" bestFit="1" customWidth="1"/>
    <col min="9995" max="9995" width="35.140625" style="113" customWidth="1"/>
    <col min="9996" max="9996" width="25.7109375" style="113" bestFit="1" customWidth="1"/>
    <col min="9997" max="9997" width="18.42578125" style="113" bestFit="1" customWidth="1"/>
    <col min="9998" max="9998" width="9.140625" style="113"/>
    <col min="9999" max="9999" width="22" style="113" bestFit="1" customWidth="1"/>
    <col min="10000" max="10240" width="9.140625" style="113"/>
    <col min="10241" max="10241" width="8.28515625" style="113" bestFit="1" customWidth="1"/>
    <col min="10242" max="10242" width="8.7109375" style="113" bestFit="1" customWidth="1"/>
    <col min="10243" max="10243" width="32.5703125" style="113" bestFit="1" customWidth="1"/>
    <col min="10244" max="10244" width="40.85546875" style="113" bestFit="1" customWidth="1"/>
    <col min="10245" max="10245" width="34.7109375" style="113" bestFit="1" customWidth="1"/>
    <col min="10246" max="10246" width="25.42578125" style="113" bestFit="1" customWidth="1"/>
    <col min="10247" max="10247" width="26.140625" style="113" bestFit="1" customWidth="1"/>
    <col min="10248" max="10248" width="26.28515625" style="113" bestFit="1" customWidth="1"/>
    <col min="10249" max="10249" width="30.42578125" style="113" bestFit="1" customWidth="1"/>
    <col min="10250" max="10250" width="28" style="113" bestFit="1" customWidth="1"/>
    <col min="10251" max="10251" width="35.140625" style="113" customWidth="1"/>
    <col min="10252" max="10252" width="25.7109375" style="113" bestFit="1" customWidth="1"/>
    <col min="10253" max="10253" width="18.42578125" style="113" bestFit="1" customWidth="1"/>
    <col min="10254" max="10254" width="9.140625" style="113"/>
    <col min="10255" max="10255" width="22" style="113" bestFit="1" customWidth="1"/>
    <col min="10256" max="10496" width="9.140625" style="113"/>
    <col min="10497" max="10497" width="8.28515625" style="113" bestFit="1" customWidth="1"/>
    <col min="10498" max="10498" width="8.7109375" style="113" bestFit="1" customWidth="1"/>
    <col min="10499" max="10499" width="32.5703125" style="113" bestFit="1" customWidth="1"/>
    <col min="10500" max="10500" width="40.85546875" style="113" bestFit="1" customWidth="1"/>
    <col min="10501" max="10501" width="34.7109375" style="113" bestFit="1" customWidth="1"/>
    <col min="10502" max="10502" width="25.42578125" style="113" bestFit="1" customWidth="1"/>
    <col min="10503" max="10503" width="26.140625" style="113" bestFit="1" customWidth="1"/>
    <col min="10504" max="10504" width="26.28515625" style="113" bestFit="1" customWidth="1"/>
    <col min="10505" max="10505" width="30.42578125" style="113" bestFit="1" customWidth="1"/>
    <col min="10506" max="10506" width="28" style="113" bestFit="1" customWidth="1"/>
    <col min="10507" max="10507" width="35.140625" style="113" customWidth="1"/>
    <col min="10508" max="10508" width="25.7109375" style="113" bestFit="1" customWidth="1"/>
    <col min="10509" max="10509" width="18.42578125" style="113" bestFit="1" customWidth="1"/>
    <col min="10510" max="10510" width="9.140625" style="113"/>
    <col min="10511" max="10511" width="22" style="113" bestFit="1" customWidth="1"/>
    <col min="10512" max="10752" width="9.140625" style="113"/>
    <col min="10753" max="10753" width="8.28515625" style="113" bestFit="1" customWidth="1"/>
    <col min="10754" max="10754" width="8.7109375" style="113" bestFit="1" customWidth="1"/>
    <col min="10755" max="10755" width="32.5703125" style="113" bestFit="1" customWidth="1"/>
    <col min="10756" max="10756" width="40.85546875" style="113" bestFit="1" customWidth="1"/>
    <col min="10757" max="10757" width="34.7109375" style="113" bestFit="1" customWidth="1"/>
    <col min="10758" max="10758" width="25.42578125" style="113" bestFit="1" customWidth="1"/>
    <col min="10759" max="10759" width="26.140625" style="113" bestFit="1" customWidth="1"/>
    <col min="10760" max="10760" width="26.28515625" style="113" bestFit="1" customWidth="1"/>
    <col min="10761" max="10761" width="30.42578125" style="113" bestFit="1" customWidth="1"/>
    <col min="10762" max="10762" width="28" style="113" bestFit="1" customWidth="1"/>
    <col min="10763" max="10763" width="35.140625" style="113" customWidth="1"/>
    <col min="10764" max="10764" width="25.7109375" style="113" bestFit="1" customWidth="1"/>
    <col min="10765" max="10765" width="18.42578125" style="113" bestFit="1" customWidth="1"/>
    <col min="10766" max="10766" width="9.140625" style="113"/>
    <col min="10767" max="10767" width="22" style="113" bestFit="1" customWidth="1"/>
    <col min="10768" max="11008" width="9.140625" style="113"/>
    <col min="11009" max="11009" width="8.28515625" style="113" bestFit="1" customWidth="1"/>
    <col min="11010" max="11010" width="8.7109375" style="113" bestFit="1" customWidth="1"/>
    <col min="11011" max="11011" width="32.5703125" style="113" bestFit="1" customWidth="1"/>
    <col min="11012" max="11012" width="40.85546875" style="113" bestFit="1" customWidth="1"/>
    <col min="11013" max="11013" width="34.7109375" style="113" bestFit="1" customWidth="1"/>
    <col min="11014" max="11014" width="25.42578125" style="113" bestFit="1" customWidth="1"/>
    <col min="11015" max="11015" width="26.140625" style="113" bestFit="1" customWidth="1"/>
    <col min="11016" max="11016" width="26.28515625" style="113" bestFit="1" customWidth="1"/>
    <col min="11017" max="11017" width="30.42578125" style="113" bestFit="1" customWidth="1"/>
    <col min="11018" max="11018" width="28" style="113" bestFit="1" customWidth="1"/>
    <col min="11019" max="11019" width="35.140625" style="113" customWidth="1"/>
    <col min="11020" max="11020" width="25.7109375" style="113" bestFit="1" customWidth="1"/>
    <col min="11021" max="11021" width="18.42578125" style="113" bestFit="1" customWidth="1"/>
    <col min="11022" max="11022" width="9.140625" style="113"/>
    <col min="11023" max="11023" width="22" style="113" bestFit="1" customWidth="1"/>
    <col min="11024" max="11264" width="9.140625" style="113"/>
    <col min="11265" max="11265" width="8.28515625" style="113" bestFit="1" customWidth="1"/>
    <col min="11266" max="11266" width="8.7109375" style="113" bestFit="1" customWidth="1"/>
    <col min="11267" max="11267" width="32.5703125" style="113" bestFit="1" customWidth="1"/>
    <col min="11268" max="11268" width="40.85546875" style="113" bestFit="1" customWidth="1"/>
    <col min="11269" max="11269" width="34.7109375" style="113" bestFit="1" customWidth="1"/>
    <col min="11270" max="11270" width="25.42578125" style="113" bestFit="1" customWidth="1"/>
    <col min="11271" max="11271" width="26.140625" style="113" bestFit="1" customWidth="1"/>
    <col min="11272" max="11272" width="26.28515625" style="113" bestFit="1" customWidth="1"/>
    <col min="11273" max="11273" width="30.42578125" style="113" bestFit="1" customWidth="1"/>
    <col min="11274" max="11274" width="28" style="113" bestFit="1" customWidth="1"/>
    <col min="11275" max="11275" width="35.140625" style="113" customWidth="1"/>
    <col min="11276" max="11276" width="25.7109375" style="113" bestFit="1" customWidth="1"/>
    <col min="11277" max="11277" width="18.42578125" style="113" bestFit="1" customWidth="1"/>
    <col min="11278" max="11278" width="9.140625" style="113"/>
    <col min="11279" max="11279" width="22" style="113" bestFit="1" customWidth="1"/>
    <col min="11280" max="11520" width="9.140625" style="113"/>
    <col min="11521" max="11521" width="8.28515625" style="113" bestFit="1" customWidth="1"/>
    <col min="11522" max="11522" width="8.7109375" style="113" bestFit="1" customWidth="1"/>
    <col min="11523" max="11523" width="32.5703125" style="113" bestFit="1" customWidth="1"/>
    <col min="11524" max="11524" width="40.85546875" style="113" bestFit="1" customWidth="1"/>
    <col min="11525" max="11525" width="34.7109375" style="113" bestFit="1" customWidth="1"/>
    <col min="11526" max="11526" width="25.42578125" style="113" bestFit="1" customWidth="1"/>
    <col min="11527" max="11527" width="26.140625" style="113" bestFit="1" customWidth="1"/>
    <col min="11528" max="11528" width="26.28515625" style="113" bestFit="1" customWidth="1"/>
    <col min="11529" max="11529" width="30.42578125" style="113" bestFit="1" customWidth="1"/>
    <col min="11530" max="11530" width="28" style="113" bestFit="1" customWidth="1"/>
    <col min="11531" max="11531" width="35.140625" style="113" customWidth="1"/>
    <col min="11532" max="11532" width="25.7109375" style="113" bestFit="1" customWidth="1"/>
    <col min="11533" max="11533" width="18.42578125" style="113" bestFit="1" customWidth="1"/>
    <col min="11534" max="11534" width="9.140625" style="113"/>
    <col min="11535" max="11535" width="22" style="113" bestFit="1" customWidth="1"/>
    <col min="11536" max="11776" width="9.140625" style="113"/>
    <col min="11777" max="11777" width="8.28515625" style="113" bestFit="1" customWidth="1"/>
    <col min="11778" max="11778" width="8.7109375" style="113" bestFit="1" customWidth="1"/>
    <col min="11779" max="11779" width="32.5703125" style="113" bestFit="1" customWidth="1"/>
    <col min="11780" max="11780" width="40.85546875" style="113" bestFit="1" customWidth="1"/>
    <col min="11781" max="11781" width="34.7109375" style="113" bestFit="1" customWidth="1"/>
    <col min="11782" max="11782" width="25.42578125" style="113" bestFit="1" customWidth="1"/>
    <col min="11783" max="11783" width="26.140625" style="113" bestFit="1" customWidth="1"/>
    <col min="11784" max="11784" width="26.28515625" style="113" bestFit="1" customWidth="1"/>
    <col min="11785" max="11785" width="30.42578125" style="113" bestFit="1" customWidth="1"/>
    <col min="11786" max="11786" width="28" style="113" bestFit="1" customWidth="1"/>
    <col min="11787" max="11787" width="35.140625" style="113" customWidth="1"/>
    <col min="11788" max="11788" width="25.7109375" style="113" bestFit="1" customWidth="1"/>
    <col min="11789" max="11789" width="18.42578125" style="113" bestFit="1" customWidth="1"/>
    <col min="11790" max="11790" width="9.140625" style="113"/>
    <col min="11791" max="11791" width="22" style="113" bestFit="1" customWidth="1"/>
    <col min="11792" max="12032" width="9.140625" style="113"/>
    <col min="12033" max="12033" width="8.28515625" style="113" bestFit="1" customWidth="1"/>
    <col min="12034" max="12034" width="8.7109375" style="113" bestFit="1" customWidth="1"/>
    <col min="12035" max="12035" width="32.5703125" style="113" bestFit="1" customWidth="1"/>
    <col min="12036" max="12036" width="40.85546875" style="113" bestFit="1" customWidth="1"/>
    <col min="12037" max="12037" width="34.7109375" style="113" bestFit="1" customWidth="1"/>
    <col min="12038" max="12038" width="25.42578125" style="113" bestFit="1" customWidth="1"/>
    <col min="12039" max="12039" width="26.140625" style="113" bestFit="1" customWidth="1"/>
    <col min="12040" max="12040" width="26.28515625" style="113" bestFit="1" customWidth="1"/>
    <col min="12041" max="12041" width="30.42578125" style="113" bestFit="1" customWidth="1"/>
    <col min="12042" max="12042" width="28" style="113" bestFit="1" customWidth="1"/>
    <col min="12043" max="12043" width="35.140625" style="113" customWidth="1"/>
    <col min="12044" max="12044" width="25.7109375" style="113" bestFit="1" customWidth="1"/>
    <col min="12045" max="12045" width="18.42578125" style="113" bestFit="1" customWidth="1"/>
    <col min="12046" max="12046" width="9.140625" style="113"/>
    <col min="12047" max="12047" width="22" style="113" bestFit="1" customWidth="1"/>
    <col min="12048" max="12288" width="9.140625" style="113"/>
    <col min="12289" max="12289" width="8.28515625" style="113" bestFit="1" customWidth="1"/>
    <col min="12290" max="12290" width="8.7109375" style="113" bestFit="1" customWidth="1"/>
    <col min="12291" max="12291" width="32.5703125" style="113" bestFit="1" customWidth="1"/>
    <col min="12292" max="12292" width="40.85546875" style="113" bestFit="1" customWidth="1"/>
    <col min="12293" max="12293" width="34.7109375" style="113" bestFit="1" customWidth="1"/>
    <col min="12294" max="12294" width="25.42578125" style="113" bestFit="1" customWidth="1"/>
    <col min="12295" max="12295" width="26.140625" style="113" bestFit="1" customWidth="1"/>
    <col min="12296" max="12296" width="26.28515625" style="113" bestFit="1" customWidth="1"/>
    <col min="12297" max="12297" width="30.42578125" style="113" bestFit="1" customWidth="1"/>
    <col min="12298" max="12298" width="28" style="113" bestFit="1" customWidth="1"/>
    <col min="12299" max="12299" width="35.140625" style="113" customWidth="1"/>
    <col min="12300" max="12300" width="25.7109375" style="113" bestFit="1" customWidth="1"/>
    <col min="12301" max="12301" width="18.42578125" style="113" bestFit="1" customWidth="1"/>
    <col min="12302" max="12302" width="9.140625" style="113"/>
    <col min="12303" max="12303" width="22" style="113" bestFit="1" customWidth="1"/>
    <col min="12304" max="12544" width="9.140625" style="113"/>
    <col min="12545" max="12545" width="8.28515625" style="113" bestFit="1" customWidth="1"/>
    <col min="12546" max="12546" width="8.7109375" style="113" bestFit="1" customWidth="1"/>
    <col min="12547" max="12547" width="32.5703125" style="113" bestFit="1" customWidth="1"/>
    <col min="12548" max="12548" width="40.85546875" style="113" bestFit="1" customWidth="1"/>
    <col min="12549" max="12549" width="34.7109375" style="113" bestFit="1" customWidth="1"/>
    <col min="12550" max="12550" width="25.42578125" style="113" bestFit="1" customWidth="1"/>
    <col min="12551" max="12551" width="26.140625" style="113" bestFit="1" customWidth="1"/>
    <col min="12552" max="12552" width="26.28515625" style="113" bestFit="1" customWidth="1"/>
    <col min="12553" max="12553" width="30.42578125" style="113" bestFit="1" customWidth="1"/>
    <col min="12554" max="12554" width="28" style="113" bestFit="1" customWidth="1"/>
    <col min="12555" max="12555" width="35.140625" style="113" customWidth="1"/>
    <col min="12556" max="12556" width="25.7109375" style="113" bestFit="1" customWidth="1"/>
    <col min="12557" max="12557" width="18.42578125" style="113" bestFit="1" customWidth="1"/>
    <col min="12558" max="12558" width="9.140625" style="113"/>
    <col min="12559" max="12559" width="22" style="113" bestFit="1" customWidth="1"/>
    <col min="12560" max="12800" width="9.140625" style="113"/>
    <col min="12801" max="12801" width="8.28515625" style="113" bestFit="1" customWidth="1"/>
    <col min="12802" max="12802" width="8.7109375" style="113" bestFit="1" customWidth="1"/>
    <col min="12803" max="12803" width="32.5703125" style="113" bestFit="1" customWidth="1"/>
    <col min="12804" max="12804" width="40.85546875" style="113" bestFit="1" customWidth="1"/>
    <col min="12805" max="12805" width="34.7109375" style="113" bestFit="1" customWidth="1"/>
    <col min="12806" max="12806" width="25.42578125" style="113" bestFit="1" customWidth="1"/>
    <col min="12807" max="12807" width="26.140625" style="113" bestFit="1" customWidth="1"/>
    <col min="12808" max="12808" width="26.28515625" style="113" bestFit="1" customWidth="1"/>
    <col min="12809" max="12809" width="30.42578125" style="113" bestFit="1" customWidth="1"/>
    <col min="12810" max="12810" width="28" style="113" bestFit="1" customWidth="1"/>
    <col min="12811" max="12811" width="35.140625" style="113" customWidth="1"/>
    <col min="12812" max="12812" width="25.7109375" style="113" bestFit="1" customWidth="1"/>
    <col min="12813" max="12813" width="18.42578125" style="113" bestFit="1" customWidth="1"/>
    <col min="12814" max="12814" width="9.140625" style="113"/>
    <col min="12815" max="12815" width="22" style="113" bestFit="1" customWidth="1"/>
    <col min="12816" max="13056" width="9.140625" style="113"/>
    <col min="13057" max="13057" width="8.28515625" style="113" bestFit="1" customWidth="1"/>
    <col min="13058" max="13058" width="8.7109375" style="113" bestFit="1" customWidth="1"/>
    <col min="13059" max="13059" width="32.5703125" style="113" bestFit="1" customWidth="1"/>
    <col min="13060" max="13060" width="40.85546875" style="113" bestFit="1" customWidth="1"/>
    <col min="13061" max="13061" width="34.7109375" style="113" bestFit="1" customWidth="1"/>
    <col min="13062" max="13062" width="25.42578125" style="113" bestFit="1" customWidth="1"/>
    <col min="13063" max="13063" width="26.140625" style="113" bestFit="1" customWidth="1"/>
    <col min="13064" max="13064" width="26.28515625" style="113" bestFit="1" customWidth="1"/>
    <col min="13065" max="13065" width="30.42578125" style="113" bestFit="1" customWidth="1"/>
    <col min="13066" max="13066" width="28" style="113" bestFit="1" customWidth="1"/>
    <col min="13067" max="13067" width="35.140625" style="113" customWidth="1"/>
    <col min="13068" max="13068" width="25.7109375" style="113" bestFit="1" customWidth="1"/>
    <col min="13069" max="13069" width="18.42578125" style="113" bestFit="1" customWidth="1"/>
    <col min="13070" max="13070" width="9.140625" style="113"/>
    <col min="13071" max="13071" width="22" style="113" bestFit="1" customWidth="1"/>
    <col min="13072" max="13312" width="9.140625" style="113"/>
    <col min="13313" max="13313" width="8.28515625" style="113" bestFit="1" customWidth="1"/>
    <col min="13314" max="13314" width="8.7109375" style="113" bestFit="1" customWidth="1"/>
    <col min="13315" max="13315" width="32.5703125" style="113" bestFit="1" customWidth="1"/>
    <col min="13316" max="13316" width="40.85546875" style="113" bestFit="1" customWidth="1"/>
    <col min="13317" max="13317" width="34.7109375" style="113" bestFit="1" customWidth="1"/>
    <col min="13318" max="13318" width="25.42578125" style="113" bestFit="1" customWidth="1"/>
    <col min="13319" max="13319" width="26.140625" style="113" bestFit="1" customWidth="1"/>
    <col min="13320" max="13320" width="26.28515625" style="113" bestFit="1" customWidth="1"/>
    <col min="13321" max="13321" width="30.42578125" style="113" bestFit="1" customWidth="1"/>
    <col min="13322" max="13322" width="28" style="113" bestFit="1" customWidth="1"/>
    <col min="13323" max="13323" width="35.140625" style="113" customWidth="1"/>
    <col min="13324" max="13324" width="25.7109375" style="113" bestFit="1" customWidth="1"/>
    <col min="13325" max="13325" width="18.42578125" style="113" bestFit="1" customWidth="1"/>
    <col min="13326" max="13326" width="9.140625" style="113"/>
    <col min="13327" max="13327" width="22" style="113" bestFit="1" customWidth="1"/>
    <col min="13328" max="13568" width="9.140625" style="113"/>
    <col min="13569" max="13569" width="8.28515625" style="113" bestFit="1" customWidth="1"/>
    <col min="13570" max="13570" width="8.7109375" style="113" bestFit="1" customWidth="1"/>
    <col min="13571" max="13571" width="32.5703125" style="113" bestFit="1" customWidth="1"/>
    <col min="13572" max="13572" width="40.85546875" style="113" bestFit="1" customWidth="1"/>
    <col min="13573" max="13573" width="34.7109375" style="113" bestFit="1" customWidth="1"/>
    <col min="13574" max="13574" width="25.42578125" style="113" bestFit="1" customWidth="1"/>
    <col min="13575" max="13575" width="26.140625" style="113" bestFit="1" customWidth="1"/>
    <col min="13576" max="13576" width="26.28515625" style="113" bestFit="1" customWidth="1"/>
    <col min="13577" max="13577" width="30.42578125" style="113" bestFit="1" customWidth="1"/>
    <col min="13578" max="13578" width="28" style="113" bestFit="1" customWidth="1"/>
    <col min="13579" max="13579" width="35.140625" style="113" customWidth="1"/>
    <col min="13580" max="13580" width="25.7109375" style="113" bestFit="1" customWidth="1"/>
    <col min="13581" max="13581" width="18.42578125" style="113" bestFit="1" customWidth="1"/>
    <col min="13582" max="13582" width="9.140625" style="113"/>
    <col min="13583" max="13583" width="22" style="113" bestFit="1" customWidth="1"/>
    <col min="13584" max="13824" width="9.140625" style="113"/>
    <col min="13825" max="13825" width="8.28515625" style="113" bestFit="1" customWidth="1"/>
    <col min="13826" max="13826" width="8.7109375" style="113" bestFit="1" customWidth="1"/>
    <col min="13827" max="13827" width="32.5703125" style="113" bestFit="1" customWidth="1"/>
    <col min="13828" max="13828" width="40.85546875" style="113" bestFit="1" customWidth="1"/>
    <col min="13829" max="13829" width="34.7109375" style="113" bestFit="1" customWidth="1"/>
    <col min="13830" max="13830" width="25.42578125" style="113" bestFit="1" customWidth="1"/>
    <col min="13831" max="13831" width="26.140625" style="113" bestFit="1" customWidth="1"/>
    <col min="13832" max="13832" width="26.28515625" style="113" bestFit="1" customWidth="1"/>
    <col min="13833" max="13833" width="30.42578125" style="113" bestFit="1" customWidth="1"/>
    <col min="13834" max="13834" width="28" style="113" bestFit="1" customWidth="1"/>
    <col min="13835" max="13835" width="35.140625" style="113" customWidth="1"/>
    <col min="13836" max="13836" width="25.7109375" style="113" bestFit="1" customWidth="1"/>
    <col min="13837" max="13837" width="18.42578125" style="113" bestFit="1" customWidth="1"/>
    <col min="13838" max="13838" width="9.140625" style="113"/>
    <col min="13839" max="13839" width="22" style="113" bestFit="1" customWidth="1"/>
    <col min="13840" max="14080" width="9.140625" style="113"/>
    <col min="14081" max="14081" width="8.28515625" style="113" bestFit="1" customWidth="1"/>
    <col min="14082" max="14082" width="8.7109375" style="113" bestFit="1" customWidth="1"/>
    <col min="14083" max="14083" width="32.5703125" style="113" bestFit="1" customWidth="1"/>
    <col min="14084" max="14084" width="40.85546875" style="113" bestFit="1" customWidth="1"/>
    <col min="14085" max="14085" width="34.7109375" style="113" bestFit="1" customWidth="1"/>
    <col min="14086" max="14086" width="25.42578125" style="113" bestFit="1" customWidth="1"/>
    <col min="14087" max="14087" width="26.140625" style="113" bestFit="1" customWidth="1"/>
    <col min="14088" max="14088" width="26.28515625" style="113" bestFit="1" customWidth="1"/>
    <col min="14089" max="14089" width="30.42578125" style="113" bestFit="1" customWidth="1"/>
    <col min="14090" max="14090" width="28" style="113" bestFit="1" customWidth="1"/>
    <col min="14091" max="14091" width="35.140625" style="113" customWidth="1"/>
    <col min="14092" max="14092" width="25.7109375" style="113" bestFit="1" customWidth="1"/>
    <col min="14093" max="14093" width="18.42578125" style="113" bestFit="1" customWidth="1"/>
    <col min="14094" max="14094" width="9.140625" style="113"/>
    <col min="14095" max="14095" width="22" style="113" bestFit="1" customWidth="1"/>
    <col min="14096" max="14336" width="9.140625" style="113"/>
    <col min="14337" max="14337" width="8.28515625" style="113" bestFit="1" customWidth="1"/>
    <col min="14338" max="14338" width="8.7109375" style="113" bestFit="1" customWidth="1"/>
    <col min="14339" max="14339" width="32.5703125" style="113" bestFit="1" customWidth="1"/>
    <col min="14340" max="14340" width="40.85546875" style="113" bestFit="1" customWidth="1"/>
    <col min="14341" max="14341" width="34.7109375" style="113" bestFit="1" customWidth="1"/>
    <col min="14342" max="14342" width="25.42578125" style="113" bestFit="1" customWidth="1"/>
    <col min="14343" max="14343" width="26.140625" style="113" bestFit="1" customWidth="1"/>
    <col min="14344" max="14344" width="26.28515625" style="113" bestFit="1" customWidth="1"/>
    <col min="14345" max="14345" width="30.42578125" style="113" bestFit="1" customWidth="1"/>
    <col min="14346" max="14346" width="28" style="113" bestFit="1" customWidth="1"/>
    <col min="14347" max="14347" width="35.140625" style="113" customWidth="1"/>
    <col min="14348" max="14348" width="25.7109375" style="113" bestFit="1" customWidth="1"/>
    <col min="14349" max="14349" width="18.42578125" style="113" bestFit="1" customWidth="1"/>
    <col min="14350" max="14350" width="9.140625" style="113"/>
    <col min="14351" max="14351" width="22" style="113" bestFit="1" customWidth="1"/>
    <col min="14352" max="14592" width="9.140625" style="113"/>
    <col min="14593" max="14593" width="8.28515625" style="113" bestFit="1" customWidth="1"/>
    <col min="14594" max="14594" width="8.7109375" style="113" bestFit="1" customWidth="1"/>
    <col min="14595" max="14595" width="32.5703125" style="113" bestFit="1" customWidth="1"/>
    <col min="14596" max="14596" width="40.85546875" style="113" bestFit="1" customWidth="1"/>
    <col min="14597" max="14597" width="34.7109375" style="113" bestFit="1" customWidth="1"/>
    <col min="14598" max="14598" width="25.42578125" style="113" bestFit="1" customWidth="1"/>
    <col min="14599" max="14599" width="26.140625" style="113" bestFit="1" customWidth="1"/>
    <col min="14600" max="14600" width="26.28515625" style="113" bestFit="1" customWidth="1"/>
    <col min="14601" max="14601" width="30.42578125" style="113" bestFit="1" customWidth="1"/>
    <col min="14602" max="14602" width="28" style="113" bestFit="1" customWidth="1"/>
    <col min="14603" max="14603" width="35.140625" style="113" customWidth="1"/>
    <col min="14604" max="14604" width="25.7109375" style="113" bestFit="1" customWidth="1"/>
    <col min="14605" max="14605" width="18.42578125" style="113" bestFit="1" customWidth="1"/>
    <col min="14606" max="14606" width="9.140625" style="113"/>
    <col min="14607" max="14607" width="22" style="113" bestFit="1" customWidth="1"/>
    <col min="14608" max="14848" width="9.140625" style="113"/>
    <col min="14849" max="14849" width="8.28515625" style="113" bestFit="1" customWidth="1"/>
    <col min="14850" max="14850" width="8.7109375" style="113" bestFit="1" customWidth="1"/>
    <col min="14851" max="14851" width="32.5703125" style="113" bestFit="1" customWidth="1"/>
    <col min="14852" max="14852" width="40.85546875" style="113" bestFit="1" customWidth="1"/>
    <col min="14853" max="14853" width="34.7109375" style="113" bestFit="1" customWidth="1"/>
    <col min="14854" max="14854" width="25.42578125" style="113" bestFit="1" customWidth="1"/>
    <col min="14855" max="14855" width="26.140625" style="113" bestFit="1" customWidth="1"/>
    <col min="14856" max="14856" width="26.28515625" style="113" bestFit="1" customWidth="1"/>
    <col min="14857" max="14857" width="30.42578125" style="113" bestFit="1" customWidth="1"/>
    <col min="14858" max="14858" width="28" style="113" bestFit="1" customWidth="1"/>
    <col min="14859" max="14859" width="35.140625" style="113" customWidth="1"/>
    <col min="14860" max="14860" width="25.7109375" style="113" bestFit="1" customWidth="1"/>
    <col min="14861" max="14861" width="18.42578125" style="113" bestFit="1" customWidth="1"/>
    <col min="14862" max="14862" width="9.140625" style="113"/>
    <col min="14863" max="14863" width="22" style="113" bestFit="1" customWidth="1"/>
    <col min="14864" max="15104" width="9.140625" style="113"/>
    <col min="15105" max="15105" width="8.28515625" style="113" bestFit="1" customWidth="1"/>
    <col min="15106" max="15106" width="8.7109375" style="113" bestFit="1" customWidth="1"/>
    <col min="15107" max="15107" width="32.5703125" style="113" bestFit="1" customWidth="1"/>
    <col min="15108" max="15108" width="40.85546875" style="113" bestFit="1" customWidth="1"/>
    <col min="15109" max="15109" width="34.7109375" style="113" bestFit="1" customWidth="1"/>
    <col min="15110" max="15110" width="25.42578125" style="113" bestFit="1" customWidth="1"/>
    <col min="15111" max="15111" width="26.140625" style="113" bestFit="1" customWidth="1"/>
    <col min="15112" max="15112" width="26.28515625" style="113" bestFit="1" customWidth="1"/>
    <col min="15113" max="15113" width="30.42578125" style="113" bestFit="1" customWidth="1"/>
    <col min="15114" max="15114" width="28" style="113" bestFit="1" customWidth="1"/>
    <col min="15115" max="15115" width="35.140625" style="113" customWidth="1"/>
    <col min="15116" max="15116" width="25.7109375" style="113" bestFit="1" customWidth="1"/>
    <col min="15117" max="15117" width="18.42578125" style="113" bestFit="1" customWidth="1"/>
    <col min="15118" max="15118" width="9.140625" style="113"/>
    <col min="15119" max="15119" width="22" style="113" bestFit="1" customWidth="1"/>
    <col min="15120" max="15360" width="9.140625" style="113"/>
    <col min="15361" max="15361" width="8.28515625" style="113" bestFit="1" customWidth="1"/>
    <col min="15362" max="15362" width="8.7109375" style="113" bestFit="1" customWidth="1"/>
    <col min="15363" max="15363" width="32.5703125" style="113" bestFit="1" customWidth="1"/>
    <col min="15364" max="15364" width="40.85546875" style="113" bestFit="1" customWidth="1"/>
    <col min="15365" max="15365" width="34.7109375" style="113" bestFit="1" customWidth="1"/>
    <col min="15366" max="15366" width="25.42578125" style="113" bestFit="1" customWidth="1"/>
    <col min="15367" max="15367" width="26.140625" style="113" bestFit="1" customWidth="1"/>
    <col min="15368" max="15368" width="26.28515625" style="113" bestFit="1" customWidth="1"/>
    <col min="15369" max="15369" width="30.42578125" style="113" bestFit="1" customWidth="1"/>
    <col min="15370" max="15370" width="28" style="113" bestFit="1" customWidth="1"/>
    <col min="15371" max="15371" width="35.140625" style="113" customWidth="1"/>
    <col min="15372" max="15372" width="25.7109375" style="113" bestFit="1" customWidth="1"/>
    <col min="15373" max="15373" width="18.42578125" style="113" bestFit="1" customWidth="1"/>
    <col min="15374" max="15374" width="9.140625" style="113"/>
    <col min="15375" max="15375" width="22" style="113" bestFit="1" customWidth="1"/>
    <col min="15376" max="15616" width="9.140625" style="113"/>
    <col min="15617" max="15617" width="8.28515625" style="113" bestFit="1" customWidth="1"/>
    <col min="15618" max="15618" width="8.7109375" style="113" bestFit="1" customWidth="1"/>
    <col min="15619" max="15619" width="32.5703125" style="113" bestFit="1" customWidth="1"/>
    <col min="15620" max="15620" width="40.85546875" style="113" bestFit="1" customWidth="1"/>
    <col min="15621" max="15621" width="34.7109375" style="113" bestFit="1" customWidth="1"/>
    <col min="15622" max="15622" width="25.42578125" style="113" bestFit="1" customWidth="1"/>
    <col min="15623" max="15623" width="26.140625" style="113" bestFit="1" customWidth="1"/>
    <col min="15624" max="15624" width="26.28515625" style="113" bestFit="1" customWidth="1"/>
    <col min="15625" max="15625" width="30.42578125" style="113" bestFit="1" customWidth="1"/>
    <col min="15626" max="15626" width="28" style="113" bestFit="1" customWidth="1"/>
    <col min="15627" max="15627" width="35.140625" style="113" customWidth="1"/>
    <col min="15628" max="15628" width="25.7109375" style="113" bestFit="1" customWidth="1"/>
    <col min="15629" max="15629" width="18.42578125" style="113" bestFit="1" customWidth="1"/>
    <col min="15630" max="15630" width="9.140625" style="113"/>
    <col min="15631" max="15631" width="22" style="113" bestFit="1" customWidth="1"/>
    <col min="15632" max="15872" width="9.140625" style="113"/>
    <col min="15873" max="15873" width="8.28515625" style="113" bestFit="1" customWidth="1"/>
    <col min="15874" max="15874" width="8.7109375" style="113" bestFit="1" customWidth="1"/>
    <col min="15875" max="15875" width="32.5703125" style="113" bestFit="1" customWidth="1"/>
    <col min="15876" max="15876" width="40.85546875" style="113" bestFit="1" customWidth="1"/>
    <col min="15877" max="15877" width="34.7109375" style="113" bestFit="1" customWidth="1"/>
    <col min="15878" max="15878" width="25.42578125" style="113" bestFit="1" customWidth="1"/>
    <col min="15879" max="15879" width="26.140625" style="113" bestFit="1" customWidth="1"/>
    <col min="15880" max="15880" width="26.28515625" style="113" bestFit="1" customWidth="1"/>
    <col min="15881" max="15881" width="30.42578125" style="113" bestFit="1" customWidth="1"/>
    <col min="15882" max="15882" width="28" style="113" bestFit="1" customWidth="1"/>
    <col min="15883" max="15883" width="35.140625" style="113" customWidth="1"/>
    <col min="15884" max="15884" width="25.7109375" style="113" bestFit="1" customWidth="1"/>
    <col min="15885" max="15885" width="18.42578125" style="113" bestFit="1" customWidth="1"/>
    <col min="15886" max="15886" width="9.140625" style="113"/>
    <col min="15887" max="15887" width="22" style="113" bestFit="1" customWidth="1"/>
    <col min="15888" max="16128" width="9.140625" style="113"/>
    <col min="16129" max="16129" width="8.28515625" style="113" bestFit="1" customWidth="1"/>
    <col min="16130" max="16130" width="8.7109375" style="113" bestFit="1" customWidth="1"/>
    <col min="16131" max="16131" width="32.5703125" style="113" bestFit="1" customWidth="1"/>
    <col min="16132" max="16132" width="40.85546875" style="113" bestFit="1" customWidth="1"/>
    <col min="16133" max="16133" width="34.7109375" style="113" bestFit="1" customWidth="1"/>
    <col min="16134" max="16134" width="25.42578125" style="113" bestFit="1" customWidth="1"/>
    <col min="16135" max="16135" width="26.140625" style="113" bestFit="1" customWidth="1"/>
    <col min="16136" max="16136" width="26.28515625" style="113" bestFit="1" customWidth="1"/>
    <col min="16137" max="16137" width="30.42578125" style="113" bestFit="1" customWidth="1"/>
    <col min="16138" max="16138" width="28" style="113" bestFit="1" customWidth="1"/>
    <col min="16139" max="16139" width="35.140625" style="113" customWidth="1"/>
    <col min="16140" max="16140" width="25.7109375" style="113" bestFit="1" customWidth="1"/>
    <col min="16141" max="16141" width="18.42578125" style="113" bestFit="1" customWidth="1"/>
    <col min="16142" max="16142" width="9.140625" style="113"/>
    <col min="16143" max="16143" width="22" style="113" bestFit="1" customWidth="1"/>
    <col min="16144" max="16384" width="9.140625" style="113"/>
  </cols>
  <sheetData>
    <row r="1" spans="1:17" ht="35.1" customHeight="1" x14ac:dyDescent="0.35">
      <c r="A1" s="145" t="s">
        <v>200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12"/>
    </row>
    <row r="2" spans="1:17" s="115" customFormat="1" ht="65.25" customHeight="1" x14ac:dyDescent="0.25">
      <c r="A2" s="114"/>
      <c r="C2" s="116" t="s">
        <v>201</v>
      </c>
      <c r="D2" s="116" t="s">
        <v>202</v>
      </c>
      <c r="E2" s="116" t="s">
        <v>203</v>
      </c>
      <c r="F2" s="116" t="s">
        <v>204</v>
      </c>
      <c r="G2" s="116" t="s">
        <v>205</v>
      </c>
      <c r="H2" s="116" t="s">
        <v>206</v>
      </c>
      <c r="I2" s="116" t="s">
        <v>207</v>
      </c>
      <c r="J2" s="116" t="s">
        <v>208</v>
      </c>
      <c r="K2" s="116" t="s">
        <v>209</v>
      </c>
      <c r="L2" s="116" t="s">
        <v>210</v>
      </c>
      <c r="M2" s="117" t="s">
        <v>176</v>
      </c>
      <c r="N2" s="118"/>
    </row>
    <row r="3" spans="1:17" s="123" customFormat="1" ht="27" customHeight="1" x14ac:dyDescent="0.3">
      <c r="A3" s="119">
        <v>2014</v>
      </c>
      <c r="B3" s="120" t="s">
        <v>103</v>
      </c>
      <c r="C3" s="121">
        <f t="shared" ref="C3:M3" si="0">C7+C8+C9+C10</f>
        <v>1120401.551314</v>
      </c>
      <c r="D3" s="121">
        <f t="shared" si="0"/>
        <v>47381.701432999995</v>
      </c>
      <c r="E3" s="121">
        <f t="shared" si="0"/>
        <v>93659.454507999995</v>
      </c>
      <c r="F3" s="121">
        <f t="shared" si="0"/>
        <v>1201996.872669159</v>
      </c>
      <c r="G3" s="121">
        <f t="shared" si="0"/>
        <v>81926.816338000004</v>
      </c>
      <c r="H3" s="121">
        <f t="shared" si="0"/>
        <v>914123.30278000003</v>
      </c>
      <c r="I3" s="121">
        <f t="shared" si="0"/>
        <v>1094905.3797269999</v>
      </c>
      <c r="J3" s="121">
        <f t="shared" si="0"/>
        <v>2563968.6998150004</v>
      </c>
      <c r="K3" s="121">
        <f t="shared" si="0"/>
        <v>255996.94160100003</v>
      </c>
      <c r="L3" s="121">
        <f t="shared" si="0"/>
        <v>9.8269570000000002</v>
      </c>
      <c r="M3" s="121">
        <f t="shared" si="0"/>
        <v>7374370.5471421592</v>
      </c>
      <c r="N3" s="122"/>
      <c r="O3" s="122"/>
      <c r="Q3" s="124"/>
    </row>
    <row r="4" spans="1:17" s="123" customFormat="1" ht="27" customHeight="1" x14ac:dyDescent="0.3">
      <c r="A4" s="119">
        <v>2015</v>
      </c>
      <c r="B4" s="120" t="s">
        <v>103</v>
      </c>
      <c r="C4" s="121">
        <f>C11+C12+C13+C14</f>
        <v>1006463.0649</v>
      </c>
      <c r="D4" s="121">
        <f t="shared" ref="D4:M4" si="1">D11+D12+D13+D14</f>
        <v>34117.750746999998</v>
      </c>
      <c r="E4" s="121">
        <f t="shared" si="1"/>
        <v>108577.64860299999</v>
      </c>
      <c r="F4" s="121">
        <f t="shared" si="1"/>
        <v>1239324.6165980499</v>
      </c>
      <c r="G4" s="121">
        <f t="shared" si="1"/>
        <v>68823.405423000004</v>
      </c>
      <c r="H4" s="121">
        <f t="shared" si="1"/>
        <v>873046.13918199996</v>
      </c>
      <c r="I4" s="121">
        <f t="shared" si="1"/>
        <v>919021.90810799995</v>
      </c>
      <c r="J4" s="121">
        <f t="shared" si="1"/>
        <v>2170774.4339899998</v>
      </c>
      <c r="K4" s="121">
        <f t="shared" si="1"/>
        <v>277814.417029</v>
      </c>
      <c r="L4" s="121">
        <f t="shared" si="1"/>
        <v>2.5517849999999997</v>
      </c>
      <c r="M4" s="121">
        <f t="shared" si="1"/>
        <v>6697965.9363650493</v>
      </c>
      <c r="N4" s="122"/>
      <c r="O4" s="122"/>
      <c r="Q4" s="124"/>
    </row>
    <row r="5" spans="1:17" s="123" customFormat="1" ht="27" customHeight="1" x14ac:dyDescent="0.3">
      <c r="A5" s="119">
        <v>2016</v>
      </c>
      <c r="B5" s="120" t="s">
        <v>103</v>
      </c>
      <c r="C5" s="121">
        <f>C15+C16+C17+C18</f>
        <v>1057429.9800203741</v>
      </c>
      <c r="D5" s="121">
        <f t="shared" ref="D5:M5" si="2">D15+D16+D17+D18</f>
        <v>49147.119547049006</v>
      </c>
      <c r="E5" s="121">
        <f t="shared" si="2"/>
        <v>121832.658830097</v>
      </c>
      <c r="F5" s="121">
        <f t="shared" si="2"/>
        <v>2520368.083351016</v>
      </c>
      <c r="G5" s="121">
        <f t="shared" si="2"/>
        <v>67156.409556429004</v>
      </c>
      <c r="H5" s="121">
        <f t="shared" si="2"/>
        <v>1112193.706043334</v>
      </c>
      <c r="I5" s="121">
        <f t="shared" si="2"/>
        <v>829373.62514841917</v>
      </c>
      <c r="J5" s="121">
        <f t="shared" si="2"/>
        <v>2730945.3010528279</v>
      </c>
      <c r="K5" s="121">
        <f t="shared" si="2"/>
        <v>329107.43923718802</v>
      </c>
      <c r="L5" s="121">
        <f t="shared" si="2"/>
        <v>3.4012209999999996</v>
      </c>
      <c r="M5" s="121">
        <f t="shared" si="2"/>
        <v>8817557.724007735</v>
      </c>
      <c r="N5" s="122"/>
      <c r="O5" s="122"/>
      <c r="Q5" s="124"/>
    </row>
    <row r="6" spans="1:17" s="123" customFormat="1" ht="27" customHeight="1" x14ac:dyDescent="0.3">
      <c r="A6" s="119">
        <v>2017</v>
      </c>
      <c r="B6" s="120" t="s">
        <v>108</v>
      </c>
      <c r="C6" s="121">
        <f>C19</f>
        <v>291440.28255679295</v>
      </c>
      <c r="D6" s="121">
        <f t="shared" ref="D6:M6" si="3">D19</f>
        <v>19441.504246119999</v>
      </c>
      <c r="E6" s="121">
        <f t="shared" si="3"/>
        <v>29143.344177215</v>
      </c>
      <c r="F6" s="121">
        <f t="shared" si="3"/>
        <v>757396.63739277306</v>
      </c>
      <c r="G6" s="121">
        <f t="shared" si="3"/>
        <v>16083.750932999999</v>
      </c>
      <c r="H6" s="121">
        <f t="shared" si="3"/>
        <v>305677.01857124502</v>
      </c>
      <c r="I6" s="121">
        <f t="shared" si="3"/>
        <v>225195.04717400199</v>
      </c>
      <c r="J6" s="121">
        <f t="shared" si="3"/>
        <v>570677.11522316094</v>
      </c>
      <c r="K6" s="121">
        <f t="shared" si="3"/>
        <v>71451.594620374992</v>
      </c>
      <c r="L6" s="121">
        <f t="shared" si="3"/>
        <v>2.082087</v>
      </c>
      <c r="M6" s="121">
        <f t="shared" si="3"/>
        <v>2286508.3769816849</v>
      </c>
      <c r="N6" s="122"/>
      <c r="O6" s="122"/>
      <c r="Q6" s="124"/>
    </row>
    <row r="7" spans="1:17" s="123" customFormat="1" ht="27" customHeight="1" x14ac:dyDescent="0.3">
      <c r="A7" s="119">
        <v>2014</v>
      </c>
      <c r="B7" s="120" t="s">
        <v>109</v>
      </c>
      <c r="C7" s="121">
        <v>208484.243682</v>
      </c>
      <c r="D7" s="121">
        <v>8878.2205900000008</v>
      </c>
      <c r="E7" s="121">
        <v>18768.682554999999</v>
      </c>
      <c r="F7" s="121">
        <v>237257.08673557002</v>
      </c>
      <c r="G7" s="121">
        <v>14284.219949999999</v>
      </c>
      <c r="H7" s="121">
        <v>200938.32039000001</v>
      </c>
      <c r="I7" s="121">
        <v>244827.583606</v>
      </c>
      <c r="J7" s="121">
        <v>563742.89427200006</v>
      </c>
      <c r="K7" s="121">
        <v>48262.312447000004</v>
      </c>
      <c r="L7" s="121">
        <v>1.00084</v>
      </c>
      <c r="M7" s="121">
        <v>1545444.5650675702</v>
      </c>
      <c r="N7" s="122"/>
      <c r="O7" s="122"/>
    </row>
    <row r="8" spans="1:17" s="123" customFormat="1" ht="27" customHeight="1" x14ac:dyDescent="0.3">
      <c r="A8" s="119"/>
      <c r="B8" s="120" t="s">
        <v>110</v>
      </c>
      <c r="C8" s="121">
        <v>282206.48726199998</v>
      </c>
      <c r="D8" s="121">
        <v>13859.244285999999</v>
      </c>
      <c r="E8" s="121">
        <v>23279.685508999999</v>
      </c>
      <c r="F8" s="121">
        <v>368553.46691874904</v>
      </c>
      <c r="G8" s="121">
        <v>27215.136835999998</v>
      </c>
      <c r="H8" s="121">
        <v>271251.83460200002</v>
      </c>
      <c r="I8" s="121">
        <v>272588.87887799996</v>
      </c>
      <c r="J8" s="121">
        <v>650609.40755599993</v>
      </c>
      <c r="K8" s="121">
        <v>67671.597470000008</v>
      </c>
      <c r="L8" s="121">
        <v>2.0688369999999998</v>
      </c>
      <c r="M8" s="121">
        <v>1977237.8081547492</v>
      </c>
      <c r="N8" s="122"/>
      <c r="O8" s="122"/>
    </row>
    <row r="9" spans="1:17" s="123" customFormat="1" ht="27" customHeight="1" x14ac:dyDescent="0.3">
      <c r="A9" s="119"/>
      <c r="B9" s="120" t="s">
        <v>111</v>
      </c>
      <c r="C9" s="121">
        <v>304646.351135</v>
      </c>
      <c r="D9" s="121">
        <v>11911.734632</v>
      </c>
      <c r="E9" s="121">
        <v>25202.662864000002</v>
      </c>
      <c r="F9" s="121">
        <v>268046.91970034002</v>
      </c>
      <c r="G9" s="121">
        <v>20149.821123000002</v>
      </c>
      <c r="H9" s="121">
        <v>233800.49957499999</v>
      </c>
      <c r="I9" s="121">
        <v>286455.02191900002</v>
      </c>
      <c r="J9" s="121">
        <v>606375.897856</v>
      </c>
      <c r="K9" s="121">
        <v>64060.573615000001</v>
      </c>
      <c r="L9" s="121">
        <v>6.458901</v>
      </c>
      <c r="M9" s="121">
        <v>1820655.9413203401</v>
      </c>
      <c r="N9" s="122"/>
      <c r="O9" s="122"/>
    </row>
    <row r="10" spans="1:17" s="123" customFormat="1" ht="27" customHeight="1" x14ac:dyDescent="0.3">
      <c r="A10" s="119"/>
      <c r="B10" s="120" t="s">
        <v>112</v>
      </c>
      <c r="C10" s="121">
        <f>C29+C30+C31</f>
        <v>325064.46923499997</v>
      </c>
      <c r="D10" s="121">
        <f t="shared" ref="D10:M10" si="4">D29+D30+D31</f>
        <v>12732.501925</v>
      </c>
      <c r="E10" s="121">
        <f t="shared" si="4"/>
        <v>26408.423579999999</v>
      </c>
      <c r="F10" s="121">
        <f t="shared" si="4"/>
        <v>328139.39931449998</v>
      </c>
      <c r="G10" s="121">
        <f t="shared" si="4"/>
        <v>20277.638428999999</v>
      </c>
      <c r="H10" s="121">
        <f t="shared" si="4"/>
        <v>208132.64821299998</v>
      </c>
      <c r="I10" s="121">
        <f t="shared" si="4"/>
        <v>291033.89532399998</v>
      </c>
      <c r="J10" s="121">
        <f t="shared" si="4"/>
        <v>743240.50013100007</v>
      </c>
      <c r="K10" s="121">
        <f t="shared" si="4"/>
        <v>76002.458069</v>
      </c>
      <c r="L10" s="121">
        <f t="shared" si="4"/>
        <v>0.29837900000000001</v>
      </c>
      <c r="M10" s="121">
        <f t="shared" si="4"/>
        <v>2031032.2325994996</v>
      </c>
      <c r="N10" s="122"/>
      <c r="O10" s="122"/>
    </row>
    <row r="11" spans="1:17" s="123" customFormat="1" ht="27" customHeight="1" x14ac:dyDescent="0.3">
      <c r="A11" s="119">
        <v>2015</v>
      </c>
      <c r="B11" s="120" t="s">
        <v>109</v>
      </c>
      <c r="C11" s="121">
        <f>C32+C33+C34</f>
        <v>244836.99098900001</v>
      </c>
      <c r="D11" s="121">
        <f t="shared" ref="D11:M11" si="5">D32+D33+D34</f>
        <v>9731.1495849999992</v>
      </c>
      <c r="E11" s="121">
        <f t="shared" si="5"/>
        <v>23474.840066999997</v>
      </c>
      <c r="F11" s="121">
        <f t="shared" si="5"/>
        <v>288871.35444300005</v>
      </c>
      <c r="G11" s="121">
        <f t="shared" si="5"/>
        <v>15391.118694999999</v>
      </c>
      <c r="H11" s="121">
        <f t="shared" si="5"/>
        <v>211656.48646300001</v>
      </c>
      <c r="I11" s="121">
        <f t="shared" si="5"/>
        <v>258540.34962399999</v>
      </c>
      <c r="J11" s="121">
        <f t="shared" si="5"/>
        <v>607772.71093499998</v>
      </c>
      <c r="K11" s="121">
        <f t="shared" si="5"/>
        <v>67402.699922999993</v>
      </c>
      <c r="L11" s="121">
        <f t="shared" si="5"/>
        <v>0</v>
      </c>
      <c r="M11" s="121">
        <f t="shared" si="5"/>
        <v>1727677.7007239999</v>
      </c>
      <c r="N11" s="122"/>
      <c r="O11" s="122"/>
    </row>
    <row r="12" spans="1:17" s="123" customFormat="1" ht="27" customHeight="1" x14ac:dyDescent="0.3">
      <c r="A12" s="119"/>
      <c r="B12" s="120" t="s">
        <v>110</v>
      </c>
      <c r="C12" s="121">
        <f>C35+C36+C37</f>
        <v>264729.158979</v>
      </c>
      <c r="D12" s="121">
        <f t="shared" ref="D12:M12" si="6">D35+D36+D37</f>
        <v>8018.9191989999999</v>
      </c>
      <c r="E12" s="121">
        <f t="shared" si="6"/>
        <v>28271.402363999998</v>
      </c>
      <c r="F12" s="121">
        <f t="shared" si="6"/>
        <v>389257.54358989996</v>
      </c>
      <c r="G12" s="121">
        <f t="shared" si="6"/>
        <v>21543.660658000001</v>
      </c>
      <c r="H12" s="121">
        <f t="shared" si="6"/>
        <v>216773.342504</v>
      </c>
      <c r="I12" s="121">
        <f t="shared" si="6"/>
        <v>206877.313788</v>
      </c>
      <c r="J12" s="121">
        <f t="shared" si="6"/>
        <v>499962.36259099998</v>
      </c>
      <c r="K12" s="121">
        <f t="shared" si="6"/>
        <v>70242.115993999992</v>
      </c>
      <c r="L12" s="121">
        <f t="shared" si="6"/>
        <v>0</v>
      </c>
      <c r="M12" s="121">
        <f t="shared" si="6"/>
        <v>1705675.8196669</v>
      </c>
      <c r="N12" s="122"/>
      <c r="O12" s="122"/>
    </row>
    <row r="13" spans="1:17" s="123" customFormat="1" ht="27" customHeight="1" x14ac:dyDescent="0.3">
      <c r="A13" s="119"/>
      <c r="B13" s="120" t="s">
        <v>111</v>
      </c>
      <c r="C13" s="121">
        <f>C38+C39+C40</f>
        <v>298213.851318</v>
      </c>
      <c r="D13" s="121">
        <f t="shared" ref="D13:M13" si="7">D38+D39+D40</f>
        <v>8249.4401330000001</v>
      </c>
      <c r="E13" s="121">
        <f t="shared" si="7"/>
        <v>31363.475823000001</v>
      </c>
      <c r="F13" s="121">
        <f t="shared" si="7"/>
        <v>250329.721743</v>
      </c>
      <c r="G13" s="121">
        <f t="shared" si="7"/>
        <v>17984.694951000001</v>
      </c>
      <c r="H13" s="121">
        <f t="shared" si="7"/>
        <v>222549.20974099997</v>
      </c>
      <c r="I13" s="121">
        <f t="shared" si="7"/>
        <v>235751.89564800001</v>
      </c>
      <c r="J13" s="121">
        <f t="shared" si="7"/>
        <v>550519.19101299997</v>
      </c>
      <c r="K13" s="121">
        <f t="shared" si="7"/>
        <v>73265.434613999998</v>
      </c>
      <c r="L13" s="121">
        <f t="shared" si="7"/>
        <v>0</v>
      </c>
      <c r="M13" s="121">
        <f t="shared" si="7"/>
        <v>1688226.9149839997</v>
      </c>
      <c r="N13" s="122"/>
      <c r="O13" s="122"/>
    </row>
    <row r="14" spans="1:17" s="123" customFormat="1" ht="27" customHeight="1" x14ac:dyDescent="0.3">
      <c r="A14" s="119"/>
      <c r="B14" s="120" t="s">
        <v>112</v>
      </c>
      <c r="C14" s="121">
        <f>C41+C42+C43</f>
        <v>198683.06361399998</v>
      </c>
      <c r="D14" s="121">
        <f t="shared" ref="D14:M14" si="8">D41+D42+D43</f>
        <v>8118.241829999999</v>
      </c>
      <c r="E14" s="121">
        <f t="shared" si="8"/>
        <v>25467.930349000002</v>
      </c>
      <c r="F14" s="121">
        <f t="shared" si="8"/>
        <v>310865.99682215002</v>
      </c>
      <c r="G14" s="121">
        <f t="shared" si="8"/>
        <v>13903.931119000001</v>
      </c>
      <c r="H14" s="121">
        <f t="shared" si="8"/>
        <v>222067.10047400001</v>
      </c>
      <c r="I14" s="121">
        <f t="shared" si="8"/>
        <v>217852.349048</v>
      </c>
      <c r="J14" s="121">
        <f t="shared" si="8"/>
        <v>512520.16945100005</v>
      </c>
      <c r="K14" s="121">
        <f t="shared" si="8"/>
        <v>66904.166497999991</v>
      </c>
      <c r="L14" s="121">
        <f t="shared" si="8"/>
        <v>2.5517849999999997</v>
      </c>
      <c r="M14" s="121">
        <f t="shared" si="8"/>
        <v>1576385.50099015</v>
      </c>
      <c r="N14" s="122"/>
      <c r="O14" s="122"/>
    </row>
    <row r="15" spans="1:17" s="123" customFormat="1" ht="27" customHeight="1" x14ac:dyDescent="0.3">
      <c r="A15" s="119">
        <v>2016</v>
      </c>
      <c r="B15" s="120" t="s">
        <v>109</v>
      </c>
      <c r="C15" s="121">
        <f>C44+C45+C46</f>
        <v>201316.36807859299</v>
      </c>
      <c r="D15" s="121">
        <f t="shared" ref="D15:M15" si="9">D44+D45+D46</f>
        <v>8985.0461690000011</v>
      </c>
      <c r="E15" s="121">
        <f t="shared" si="9"/>
        <v>22005.082780513003</v>
      </c>
      <c r="F15" s="121">
        <f t="shared" si="9"/>
        <v>434385.84270470391</v>
      </c>
      <c r="G15" s="121">
        <f t="shared" si="9"/>
        <v>15643.9538866</v>
      </c>
      <c r="H15" s="121">
        <f t="shared" si="9"/>
        <v>217495.45278008201</v>
      </c>
      <c r="I15" s="121">
        <f t="shared" si="9"/>
        <v>192428.58487615205</v>
      </c>
      <c r="J15" s="121">
        <f t="shared" si="9"/>
        <v>525816.86787431699</v>
      </c>
      <c r="K15" s="121">
        <f t="shared" si="9"/>
        <v>73123.054094178093</v>
      </c>
      <c r="L15" s="121">
        <f t="shared" si="9"/>
        <v>1.1439790000000001</v>
      </c>
      <c r="M15" s="121">
        <f t="shared" si="9"/>
        <v>1691201.3972231401</v>
      </c>
      <c r="N15" s="122"/>
      <c r="O15" s="122"/>
    </row>
    <row r="16" spans="1:17" s="123" customFormat="1" ht="27" customHeight="1" x14ac:dyDescent="0.3">
      <c r="A16" s="119"/>
      <c r="B16" s="120" t="s">
        <v>110</v>
      </c>
      <c r="C16" s="121">
        <f>C47+C48+C49</f>
        <v>208620.13102750498</v>
      </c>
      <c r="D16" s="121">
        <f t="shared" ref="D16:M16" si="10">D47+D48+D49</f>
        <v>10237.456050495999</v>
      </c>
      <c r="E16" s="121">
        <f t="shared" si="10"/>
        <v>26714.075366268</v>
      </c>
      <c r="F16" s="121">
        <f t="shared" si="10"/>
        <v>598360.88344677305</v>
      </c>
      <c r="G16" s="121">
        <f t="shared" si="10"/>
        <v>14509.092132000002</v>
      </c>
      <c r="H16" s="121">
        <f t="shared" si="10"/>
        <v>224524.45046138304</v>
      </c>
      <c r="I16" s="121">
        <f t="shared" si="10"/>
        <v>180835.46521161302</v>
      </c>
      <c r="J16" s="121">
        <f t="shared" si="10"/>
        <v>1019622.899051703</v>
      </c>
      <c r="K16" s="121">
        <f t="shared" si="10"/>
        <v>76739.108260979963</v>
      </c>
      <c r="L16" s="121">
        <f t="shared" si="10"/>
        <v>0.32761099999999999</v>
      </c>
      <c r="M16" s="121">
        <f t="shared" si="10"/>
        <v>2360163.8886197209</v>
      </c>
      <c r="N16" s="122"/>
      <c r="O16" s="122"/>
    </row>
    <row r="17" spans="1:16" s="123" customFormat="1" ht="27" customHeight="1" x14ac:dyDescent="0.3">
      <c r="A17" s="119"/>
      <c r="B17" s="120" t="s">
        <v>111</v>
      </c>
      <c r="C17" s="121">
        <f>C50+C51+C52</f>
        <v>334107.65697497898</v>
      </c>
      <c r="D17" s="121">
        <f t="shared" ref="D17:M17" si="11">D50+D51+D52</f>
        <v>14011.696561999999</v>
      </c>
      <c r="E17" s="121">
        <f t="shared" si="11"/>
        <v>37136.524393551997</v>
      </c>
      <c r="F17" s="121">
        <f t="shared" si="11"/>
        <v>776946.57639986998</v>
      </c>
      <c r="G17" s="121">
        <f t="shared" si="11"/>
        <v>7043.0877359999995</v>
      </c>
      <c r="H17" s="121">
        <f t="shared" si="11"/>
        <v>348410.90374211699</v>
      </c>
      <c r="I17" s="121">
        <f t="shared" si="11"/>
        <v>243222.86815147399</v>
      </c>
      <c r="J17" s="121">
        <f t="shared" si="11"/>
        <v>605747.83750138502</v>
      </c>
      <c r="K17" s="121">
        <f t="shared" si="11"/>
        <v>91927.048556213005</v>
      </c>
      <c r="L17" s="121">
        <f t="shared" si="11"/>
        <v>1.757001</v>
      </c>
      <c r="M17" s="121">
        <f t="shared" si="11"/>
        <v>2458555.9570185901</v>
      </c>
      <c r="N17" s="122"/>
      <c r="O17" s="122"/>
    </row>
    <row r="18" spans="1:16" s="123" customFormat="1" ht="27" customHeight="1" x14ac:dyDescent="0.3">
      <c r="A18" s="119"/>
      <c r="B18" s="120" t="s">
        <v>112</v>
      </c>
      <c r="C18" s="121">
        <f>C53+C54+C55</f>
        <v>313385.823939297</v>
      </c>
      <c r="D18" s="121">
        <f t="shared" ref="D18:M18" si="12">D53+D54+D55</f>
        <v>15912.920765553001</v>
      </c>
      <c r="E18" s="121">
        <f t="shared" si="12"/>
        <v>35976.976289764003</v>
      </c>
      <c r="F18" s="121">
        <f t="shared" si="12"/>
        <v>710674.78079966898</v>
      </c>
      <c r="G18" s="121">
        <f t="shared" si="12"/>
        <v>29960.275801829001</v>
      </c>
      <c r="H18" s="121">
        <f t="shared" si="12"/>
        <v>321762.899059752</v>
      </c>
      <c r="I18" s="121">
        <f t="shared" si="12"/>
        <v>212886.70690918004</v>
      </c>
      <c r="J18" s="121">
        <f t="shared" si="12"/>
        <v>579757.69662542304</v>
      </c>
      <c r="K18" s="121">
        <f t="shared" si="12"/>
        <v>87318.228325816948</v>
      </c>
      <c r="L18" s="121">
        <f t="shared" si="12"/>
        <v>0.17263000000000001</v>
      </c>
      <c r="M18" s="121">
        <f t="shared" si="12"/>
        <v>2307636.4811462839</v>
      </c>
      <c r="N18" s="122"/>
      <c r="O18" s="122"/>
    </row>
    <row r="19" spans="1:16" s="123" customFormat="1" ht="27" customHeight="1" x14ac:dyDescent="0.3">
      <c r="A19" s="119">
        <v>2017</v>
      </c>
      <c r="B19" s="120" t="s">
        <v>109</v>
      </c>
      <c r="C19" s="121">
        <f>SUM(C56:C58)</f>
        <v>291440.28255679295</v>
      </c>
      <c r="D19" s="121">
        <f t="shared" ref="D19:M19" si="13">SUM(D56:D58)</f>
        <v>19441.504246119999</v>
      </c>
      <c r="E19" s="121">
        <f t="shared" si="13"/>
        <v>29143.344177215</v>
      </c>
      <c r="F19" s="121">
        <f t="shared" si="13"/>
        <v>757396.63739277306</v>
      </c>
      <c r="G19" s="121">
        <f t="shared" si="13"/>
        <v>16083.750932999999</v>
      </c>
      <c r="H19" s="121">
        <f t="shared" si="13"/>
        <v>305677.01857124502</v>
      </c>
      <c r="I19" s="121">
        <f t="shared" si="13"/>
        <v>225195.04717400199</v>
      </c>
      <c r="J19" s="121">
        <f t="shared" si="13"/>
        <v>570677.11522316094</v>
      </c>
      <c r="K19" s="121">
        <f t="shared" si="13"/>
        <v>71451.594620374992</v>
      </c>
      <c r="L19" s="121">
        <f t="shared" si="13"/>
        <v>2.082087</v>
      </c>
      <c r="M19" s="121">
        <f t="shared" si="13"/>
        <v>2286508.3769816849</v>
      </c>
      <c r="N19" s="122"/>
      <c r="O19" s="122"/>
    </row>
    <row r="20" spans="1:16" s="123" customFormat="1" ht="27" customHeight="1" x14ac:dyDescent="0.3">
      <c r="A20" s="119">
        <v>2014</v>
      </c>
      <c r="B20" s="120" t="s">
        <v>113</v>
      </c>
      <c r="C20" s="121">
        <v>63385.693207999997</v>
      </c>
      <c r="D20" s="121">
        <v>4525.3844120000003</v>
      </c>
      <c r="E20" s="121">
        <v>7389.5677459999997</v>
      </c>
      <c r="F20" s="121">
        <v>70857.530150449995</v>
      </c>
      <c r="G20" s="121">
        <v>3747.3404860000001</v>
      </c>
      <c r="H20" s="121">
        <v>68296.846567000001</v>
      </c>
      <c r="I20" s="121">
        <v>86647.942293</v>
      </c>
      <c r="J20" s="121">
        <v>208973.49642000001</v>
      </c>
      <c r="K20" s="121">
        <v>19546.271655</v>
      </c>
      <c r="L20" s="121">
        <v>0</v>
      </c>
      <c r="M20" s="121">
        <v>533370.07293745002</v>
      </c>
      <c r="N20" s="122"/>
      <c r="O20" s="122"/>
    </row>
    <row r="21" spans="1:16" s="123" customFormat="1" ht="27" customHeight="1" x14ac:dyDescent="0.3">
      <c r="A21" s="119"/>
      <c r="B21" s="120" t="s">
        <v>114</v>
      </c>
      <c r="C21" s="121">
        <v>61685.482848</v>
      </c>
      <c r="D21" s="121">
        <v>2382.1215529999999</v>
      </c>
      <c r="E21" s="121">
        <v>5183.425534</v>
      </c>
      <c r="F21" s="121">
        <v>76838.434776410009</v>
      </c>
      <c r="G21" s="121">
        <v>6410.4248429999998</v>
      </c>
      <c r="H21" s="121">
        <v>62115.929344999997</v>
      </c>
      <c r="I21" s="121">
        <v>79875.863945999998</v>
      </c>
      <c r="J21" s="121">
        <v>178701.905814</v>
      </c>
      <c r="K21" s="121">
        <v>14358.731487999999</v>
      </c>
      <c r="L21" s="121">
        <v>1.00084</v>
      </c>
      <c r="M21" s="121">
        <v>487553.32098740997</v>
      </c>
      <c r="N21" s="122"/>
      <c r="O21" s="122"/>
    </row>
    <row r="22" spans="1:16" s="123" customFormat="1" ht="27" customHeight="1" x14ac:dyDescent="0.3">
      <c r="A22" s="119"/>
      <c r="B22" s="120" t="s">
        <v>115</v>
      </c>
      <c r="C22" s="121">
        <v>83413.067626000004</v>
      </c>
      <c r="D22" s="121">
        <v>1970.7146250000001</v>
      </c>
      <c r="E22" s="121">
        <v>6195.6892749999997</v>
      </c>
      <c r="F22" s="121">
        <v>89561.121808710013</v>
      </c>
      <c r="G22" s="121">
        <v>4126.4546209999999</v>
      </c>
      <c r="H22" s="121">
        <v>70525.544477999996</v>
      </c>
      <c r="I22" s="121">
        <v>78303.777367000002</v>
      </c>
      <c r="J22" s="121">
        <v>176067.492038</v>
      </c>
      <c r="K22" s="121">
        <v>14357.309304</v>
      </c>
      <c r="L22" s="121">
        <v>0</v>
      </c>
      <c r="M22" s="121">
        <v>524521.17114271002</v>
      </c>
      <c r="N22" s="122"/>
      <c r="O22" s="122"/>
    </row>
    <row r="23" spans="1:16" s="123" customFormat="1" ht="27" customHeight="1" x14ac:dyDescent="0.3">
      <c r="A23" s="119"/>
      <c r="B23" s="120" t="s">
        <v>116</v>
      </c>
      <c r="C23" s="121">
        <v>110122.73521300001</v>
      </c>
      <c r="D23" s="121">
        <v>4773.5167110000002</v>
      </c>
      <c r="E23" s="121">
        <v>7912.3562549999997</v>
      </c>
      <c r="F23" s="121">
        <v>193113.96575500901</v>
      </c>
      <c r="G23" s="121">
        <v>13721.211882</v>
      </c>
      <c r="H23" s="121">
        <v>90572.439012999996</v>
      </c>
      <c r="I23" s="121">
        <v>85315.962956999996</v>
      </c>
      <c r="J23" s="121">
        <v>201604.677058</v>
      </c>
      <c r="K23" s="121">
        <v>23602.632712999999</v>
      </c>
      <c r="L23" s="121">
        <v>4.4388999999999998E-2</v>
      </c>
      <c r="M23" s="121">
        <v>730739.54194600915</v>
      </c>
      <c r="N23" s="122"/>
      <c r="O23" s="122"/>
      <c r="P23" s="124"/>
    </row>
    <row r="24" spans="1:16" s="123" customFormat="1" ht="27" customHeight="1" x14ac:dyDescent="0.3">
      <c r="A24" s="119"/>
      <c r="B24" s="120" t="s">
        <v>117</v>
      </c>
      <c r="C24" s="121">
        <v>96835.298951000004</v>
      </c>
      <c r="D24" s="121">
        <v>4710.7952599999999</v>
      </c>
      <c r="E24" s="121">
        <v>7235.6928749999997</v>
      </c>
      <c r="F24" s="121">
        <v>143654.623286538</v>
      </c>
      <c r="G24" s="121">
        <v>5201.6087779999998</v>
      </c>
      <c r="H24" s="121">
        <v>86975.978765000007</v>
      </c>
      <c r="I24" s="121">
        <v>97230.656327999997</v>
      </c>
      <c r="J24" s="121">
        <v>211871.28135199999</v>
      </c>
      <c r="K24" s="121">
        <v>24374.454787999999</v>
      </c>
      <c r="L24" s="121">
        <v>0</v>
      </c>
      <c r="M24" s="121">
        <v>678090.39038353798</v>
      </c>
      <c r="N24" s="122"/>
      <c r="O24" s="122"/>
      <c r="P24" s="124"/>
    </row>
    <row r="25" spans="1:16" s="123" customFormat="1" ht="27" customHeight="1" x14ac:dyDescent="0.3">
      <c r="A25" s="119"/>
      <c r="B25" s="120" t="s">
        <v>118</v>
      </c>
      <c r="C25" s="121">
        <v>75248.453097999998</v>
      </c>
      <c r="D25" s="121">
        <v>4374.932315</v>
      </c>
      <c r="E25" s="121">
        <v>8131.6363789999996</v>
      </c>
      <c r="F25" s="121">
        <v>31784.877877202001</v>
      </c>
      <c r="G25" s="121">
        <v>8292.3161760000003</v>
      </c>
      <c r="H25" s="121">
        <v>93703.416824</v>
      </c>
      <c r="I25" s="121">
        <v>90042.259592999995</v>
      </c>
      <c r="J25" s="121">
        <v>237133.449146</v>
      </c>
      <c r="K25" s="121">
        <v>19694.509968999999</v>
      </c>
      <c r="L25" s="121">
        <v>2.024448</v>
      </c>
      <c r="M25" s="121">
        <v>568407.87582520198</v>
      </c>
      <c r="N25" s="122"/>
      <c r="O25" s="122"/>
      <c r="P25" s="124"/>
    </row>
    <row r="26" spans="1:16" s="123" customFormat="1" ht="27" customHeight="1" x14ac:dyDescent="0.3">
      <c r="A26" s="119"/>
      <c r="B26" s="120" t="s">
        <v>119</v>
      </c>
      <c r="C26" s="121">
        <v>81402.182847999997</v>
      </c>
      <c r="D26" s="121">
        <v>3561.5962880000002</v>
      </c>
      <c r="E26" s="121">
        <v>8814.2952499999992</v>
      </c>
      <c r="F26" s="121">
        <v>166492.05374037</v>
      </c>
      <c r="G26" s="121">
        <v>6745.5133919999998</v>
      </c>
      <c r="H26" s="121">
        <v>83404.856908999995</v>
      </c>
      <c r="I26" s="121">
        <v>102361.758949</v>
      </c>
      <c r="J26" s="121">
        <v>201195.21475099999</v>
      </c>
      <c r="K26" s="121">
        <v>20010.614828999998</v>
      </c>
      <c r="L26" s="121">
        <v>0</v>
      </c>
      <c r="M26" s="121">
        <v>673988.08695637004</v>
      </c>
      <c r="N26" s="122"/>
      <c r="O26" s="122"/>
      <c r="P26" s="124"/>
    </row>
    <row r="27" spans="1:16" s="123" customFormat="1" ht="27" customHeight="1" x14ac:dyDescent="0.3">
      <c r="A27" s="119"/>
      <c r="B27" s="120" t="s">
        <v>120</v>
      </c>
      <c r="C27" s="121">
        <v>90823.730335</v>
      </c>
      <c r="D27" s="121">
        <v>4339.5238680000002</v>
      </c>
      <c r="E27" s="121">
        <v>7594.7563449999998</v>
      </c>
      <c r="F27" s="121">
        <v>56580.877231190003</v>
      </c>
      <c r="G27" s="121">
        <v>5312.3321489999998</v>
      </c>
      <c r="H27" s="121">
        <v>78339.129660000006</v>
      </c>
      <c r="I27" s="121">
        <v>94559.194466999994</v>
      </c>
      <c r="J27" s="121">
        <v>206273.30482600001</v>
      </c>
      <c r="K27" s="121">
        <v>23048.629185999998</v>
      </c>
      <c r="L27" s="121">
        <v>6.458901</v>
      </c>
      <c r="M27" s="121">
        <v>566877.9369681899</v>
      </c>
      <c r="N27" s="122"/>
      <c r="O27" s="122"/>
      <c r="P27" s="124"/>
    </row>
    <row r="28" spans="1:16" s="123" customFormat="1" ht="27" customHeight="1" x14ac:dyDescent="0.3">
      <c r="A28" s="119"/>
      <c r="B28" s="120" t="s">
        <v>121</v>
      </c>
      <c r="C28" s="121">
        <v>132420.43795200001</v>
      </c>
      <c r="D28" s="121">
        <v>4010.6144760000002</v>
      </c>
      <c r="E28" s="121">
        <v>8793.6112690000009</v>
      </c>
      <c r="F28" s="121">
        <v>44973.988728780001</v>
      </c>
      <c r="G28" s="121">
        <v>8091.975582</v>
      </c>
      <c r="H28" s="121">
        <v>72056.513005999994</v>
      </c>
      <c r="I28" s="121">
        <v>89534.068503000002</v>
      </c>
      <c r="J28" s="121">
        <v>198907.378279</v>
      </c>
      <c r="K28" s="121">
        <v>21001.329600000001</v>
      </c>
      <c r="L28" s="121">
        <v>0</v>
      </c>
      <c r="M28" s="121">
        <v>579789.91739577998</v>
      </c>
      <c r="N28" s="122"/>
      <c r="O28" s="122"/>
      <c r="P28" s="124"/>
    </row>
    <row r="29" spans="1:16" s="123" customFormat="1" ht="27" customHeight="1" x14ac:dyDescent="0.3">
      <c r="A29" s="119"/>
      <c r="B29" s="120" t="s">
        <v>122</v>
      </c>
      <c r="C29" s="121">
        <v>118509.290169</v>
      </c>
      <c r="D29" s="121">
        <v>3867.2298689999998</v>
      </c>
      <c r="E29" s="121">
        <v>8951.0841629999995</v>
      </c>
      <c r="F29" s="121">
        <v>120480.93531299999</v>
      </c>
      <c r="G29" s="121">
        <v>8570.4409500000002</v>
      </c>
      <c r="H29" s="121">
        <v>71847.910816999996</v>
      </c>
      <c r="I29" s="121">
        <v>88331.720058999999</v>
      </c>
      <c r="J29" s="121">
        <v>302187.29833700001</v>
      </c>
      <c r="K29" s="121">
        <v>31199.367532</v>
      </c>
      <c r="L29" s="121">
        <v>0.29837900000000001</v>
      </c>
      <c r="M29" s="121">
        <f>SUM(C29:L29)</f>
        <v>753945.57558800001</v>
      </c>
      <c r="N29" s="122"/>
      <c r="O29" s="122"/>
      <c r="P29" s="124"/>
    </row>
    <row r="30" spans="1:16" s="123" customFormat="1" ht="27" customHeight="1" x14ac:dyDescent="0.3">
      <c r="A30" s="119"/>
      <c r="B30" s="120" t="s">
        <v>123</v>
      </c>
      <c r="C30" s="121">
        <v>107254.995001</v>
      </c>
      <c r="D30" s="121">
        <v>4266.0107280000002</v>
      </c>
      <c r="E30" s="121">
        <v>7895.2147400000003</v>
      </c>
      <c r="F30" s="121">
        <v>133275.89657750001</v>
      </c>
      <c r="G30" s="121">
        <v>5363.1208260000003</v>
      </c>
      <c r="H30" s="121">
        <v>60442.047596999997</v>
      </c>
      <c r="I30" s="121">
        <v>71941.670327999993</v>
      </c>
      <c r="J30" s="121">
        <v>192723.620467</v>
      </c>
      <c r="K30" s="121">
        <v>19799.359569</v>
      </c>
      <c r="L30" s="121">
        <v>0</v>
      </c>
      <c r="M30" s="121">
        <f t="shared" ref="M30:M31" si="14">SUM(C30:L30)</f>
        <v>602961.93583349988</v>
      </c>
      <c r="N30" s="122"/>
      <c r="O30" s="122"/>
      <c r="P30" s="124"/>
    </row>
    <row r="31" spans="1:16" s="123" customFormat="1" ht="27" customHeight="1" x14ac:dyDescent="0.3">
      <c r="A31" s="119"/>
      <c r="B31" s="120" t="s">
        <v>124</v>
      </c>
      <c r="C31" s="121">
        <v>99300.184064999994</v>
      </c>
      <c r="D31" s="121">
        <v>4599.2613279999996</v>
      </c>
      <c r="E31" s="121">
        <v>9562.1246769999998</v>
      </c>
      <c r="F31" s="121">
        <v>74382.567423999993</v>
      </c>
      <c r="G31" s="121">
        <v>6344.0766530000001</v>
      </c>
      <c r="H31" s="121">
        <v>75842.689799</v>
      </c>
      <c r="I31" s="121">
        <v>130760.50493700001</v>
      </c>
      <c r="J31" s="121">
        <v>248329.58132699999</v>
      </c>
      <c r="K31" s="121">
        <v>25003.730968</v>
      </c>
      <c r="L31" s="121">
        <v>0</v>
      </c>
      <c r="M31" s="121">
        <f t="shared" si="14"/>
        <v>674124.72117799998</v>
      </c>
      <c r="N31" s="122"/>
      <c r="O31" s="122"/>
      <c r="P31" s="124"/>
    </row>
    <row r="32" spans="1:16" ht="27" customHeight="1" x14ac:dyDescent="0.3">
      <c r="A32" s="119">
        <v>2015</v>
      </c>
      <c r="B32" s="113" t="s">
        <v>113</v>
      </c>
      <c r="C32" s="121">
        <v>78348.626040000003</v>
      </c>
      <c r="D32" s="121">
        <v>3999.187527</v>
      </c>
      <c r="E32" s="121">
        <v>6961.5911839999999</v>
      </c>
      <c r="F32" s="121">
        <v>49200.560903999998</v>
      </c>
      <c r="G32" s="121">
        <v>4783.6739630000002</v>
      </c>
      <c r="H32" s="121">
        <v>70278.833541999993</v>
      </c>
      <c r="I32" s="121">
        <v>91230.764016999994</v>
      </c>
      <c r="J32" s="121">
        <v>210920.24431899999</v>
      </c>
      <c r="K32" s="121">
        <v>21466.296931000001</v>
      </c>
      <c r="L32" s="121">
        <v>0</v>
      </c>
      <c r="M32" s="121">
        <f>SUM(C32:L32)</f>
        <v>537189.77842699992</v>
      </c>
      <c r="N32" s="122"/>
      <c r="O32" s="122"/>
    </row>
    <row r="33" spans="1:16" ht="27" customHeight="1" x14ac:dyDescent="0.3">
      <c r="B33" s="113" t="s">
        <v>114</v>
      </c>
      <c r="C33" s="121">
        <v>71815.347324000002</v>
      </c>
      <c r="D33" s="121">
        <v>3276.493841</v>
      </c>
      <c r="E33" s="121">
        <v>5992.8042089999999</v>
      </c>
      <c r="F33" s="121">
        <v>105973.787916</v>
      </c>
      <c r="G33" s="121">
        <v>5477.5111159999997</v>
      </c>
      <c r="H33" s="121">
        <v>61444.790135000003</v>
      </c>
      <c r="I33" s="121">
        <v>81972.749720000007</v>
      </c>
      <c r="J33" s="121">
        <v>191967.29685899999</v>
      </c>
      <c r="K33" s="121">
        <v>24464.238053000001</v>
      </c>
      <c r="L33" s="121">
        <v>0</v>
      </c>
      <c r="M33" s="121">
        <f t="shared" ref="M33:M34" si="15">SUM(C33:L33)</f>
        <v>552385.01917300001</v>
      </c>
      <c r="N33" s="122"/>
      <c r="O33" s="122"/>
    </row>
    <row r="34" spans="1:16" ht="27" customHeight="1" x14ac:dyDescent="0.3">
      <c r="B34" s="113" t="s">
        <v>115</v>
      </c>
      <c r="C34" s="121">
        <v>94673.017624999993</v>
      </c>
      <c r="D34" s="121">
        <v>2455.4682170000001</v>
      </c>
      <c r="E34" s="121">
        <v>10520.444674</v>
      </c>
      <c r="F34" s="121">
        <v>133697.005623</v>
      </c>
      <c r="G34" s="121">
        <v>5129.9336160000003</v>
      </c>
      <c r="H34" s="121">
        <v>79932.862785999998</v>
      </c>
      <c r="I34" s="121">
        <v>85336.835886999994</v>
      </c>
      <c r="J34" s="121">
        <v>204885.169757</v>
      </c>
      <c r="K34" s="121">
        <v>21472.164938999998</v>
      </c>
      <c r="L34" s="121">
        <v>0</v>
      </c>
      <c r="M34" s="121">
        <f t="shared" si="15"/>
        <v>638102.90312399995</v>
      </c>
      <c r="N34" s="122"/>
      <c r="O34" s="122"/>
    </row>
    <row r="35" spans="1:16" ht="27" customHeight="1" x14ac:dyDescent="0.3">
      <c r="B35" s="113" t="s">
        <v>116</v>
      </c>
      <c r="C35" s="121">
        <v>77088.073984000002</v>
      </c>
      <c r="D35" s="121">
        <v>2565.7542570000001</v>
      </c>
      <c r="E35" s="121">
        <v>9112.430112</v>
      </c>
      <c r="F35" s="121">
        <v>139237.00554789999</v>
      </c>
      <c r="G35" s="121">
        <v>8210.8673209999997</v>
      </c>
      <c r="H35" s="121">
        <v>73466.277126000001</v>
      </c>
      <c r="I35" s="121">
        <v>64371.904697999998</v>
      </c>
      <c r="J35" s="121">
        <v>169758.16657100001</v>
      </c>
      <c r="K35" s="121">
        <v>18969.418286</v>
      </c>
      <c r="L35" s="121">
        <v>0</v>
      </c>
      <c r="M35" s="121">
        <v>562779.8979029</v>
      </c>
      <c r="N35" s="122"/>
      <c r="O35" s="122"/>
    </row>
    <row r="36" spans="1:16" ht="27" customHeight="1" x14ac:dyDescent="0.3">
      <c r="B36" s="113" t="s">
        <v>117</v>
      </c>
      <c r="C36" s="121">
        <v>75916.968340000007</v>
      </c>
      <c r="D36" s="121">
        <v>3446.369819</v>
      </c>
      <c r="E36" s="121">
        <v>8472.4888109999993</v>
      </c>
      <c r="F36" s="121">
        <v>133793.52647700001</v>
      </c>
      <c r="G36" s="121">
        <v>4255.1742210000002</v>
      </c>
      <c r="H36" s="121">
        <v>63994.360024000001</v>
      </c>
      <c r="I36" s="121">
        <v>63521.112926000002</v>
      </c>
      <c r="J36" s="121">
        <v>164850.377198</v>
      </c>
      <c r="K36" s="121">
        <v>18315.962552000001</v>
      </c>
      <c r="L36" s="121">
        <v>0</v>
      </c>
      <c r="M36" s="121">
        <v>536566.34036799998</v>
      </c>
      <c r="N36" s="122"/>
      <c r="O36" s="122"/>
    </row>
    <row r="37" spans="1:16" ht="27" customHeight="1" x14ac:dyDescent="0.3">
      <c r="B37" s="113" t="s">
        <v>118</v>
      </c>
      <c r="C37" s="121">
        <v>111724.11665500001</v>
      </c>
      <c r="D37" s="121">
        <v>2006.7951230000001</v>
      </c>
      <c r="E37" s="121">
        <v>10686.483441</v>
      </c>
      <c r="F37" s="121">
        <v>116227.01156499999</v>
      </c>
      <c r="G37" s="121">
        <v>9077.6191159999998</v>
      </c>
      <c r="H37" s="121">
        <v>79312.705354000005</v>
      </c>
      <c r="I37" s="121">
        <v>78984.296163999999</v>
      </c>
      <c r="J37" s="121">
        <v>165353.818822</v>
      </c>
      <c r="K37" s="121">
        <v>32956.735156000002</v>
      </c>
      <c r="L37" s="121">
        <v>0</v>
      </c>
      <c r="M37" s="121">
        <v>606329.58139599999</v>
      </c>
      <c r="N37" s="122"/>
      <c r="O37" s="122"/>
    </row>
    <row r="38" spans="1:16" ht="27" customHeight="1" x14ac:dyDescent="0.3">
      <c r="B38" s="113" t="s">
        <v>119</v>
      </c>
      <c r="C38" s="112">
        <v>99131.762730000002</v>
      </c>
      <c r="D38" s="112">
        <v>1606.8153159999999</v>
      </c>
      <c r="E38" s="112">
        <v>9292.7902329999997</v>
      </c>
      <c r="F38" s="112">
        <v>134140.90247500001</v>
      </c>
      <c r="G38" s="112">
        <v>5762.2417480000004</v>
      </c>
      <c r="H38" s="112">
        <v>78327.568692000001</v>
      </c>
      <c r="I38" s="112">
        <v>74454.711370999998</v>
      </c>
      <c r="J38" s="112">
        <v>192694.44203999999</v>
      </c>
      <c r="K38" s="112">
        <v>29474.624578999999</v>
      </c>
      <c r="L38" s="121">
        <v>0</v>
      </c>
      <c r="M38" s="112">
        <f>SUM(C38:L38)</f>
        <v>624885.85918399994</v>
      </c>
      <c r="N38" s="122"/>
      <c r="O38" s="122"/>
    </row>
    <row r="39" spans="1:16" ht="27" customHeight="1" x14ac:dyDescent="0.3">
      <c r="B39" s="113" t="s">
        <v>120</v>
      </c>
      <c r="C39" s="112">
        <v>105086.43819299999</v>
      </c>
      <c r="D39" s="112">
        <v>3892.507372</v>
      </c>
      <c r="E39" s="112">
        <v>11456.355659999999</v>
      </c>
      <c r="F39" s="112">
        <v>85451.586509000001</v>
      </c>
      <c r="G39" s="112">
        <v>7236.2662810000002</v>
      </c>
      <c r="H39" s="112">
        <v>73820.166782</v>
      </c>
      <c r="I39" s="112">
        <v>76877.844926000005</v>
      </c>
      <c r="J39" s="112">
        <v>191426.63291300001</v>
      </c>
      <c r="K39" s="112">
        <v>24800.968917999999</v>
      </c>
      <c r="L39" s="121">
        <v>0</v>
      </c>
      <c r="M39" s="112">
        <f t="shared" ref="M39:M40" si="16">SUM(C39:L39)</f>
        <v>580048.7675539999</v>
      </c>
      <c r="N39" s="122"/>
      <c r="O39" s="122"/>
    </row>
    <row r="40" spans="1:16" ht="27" customHeight="1" x14ac:dyDescent="0.3">
      <c r="B40" s="113" t="s">
        <v>121</v>
      </c>
      <c r="C40" s="112">
        <v>93995.650395000004</v>
      </c>
      <c r="D40" s="112">
        <v>2750.1174449999999</v>
      </c>
      <c r="E40" s="112">
        <v>10614.32993</v>
      </c>
      <c r="F40" s="112">
        <v>30737.232758999999</v>
      </c>
      <c r="G40" s="112">
        <v>4986.1869219999999</v>
      </c>
      <c r="H40" s="112">
        <v>70401.474266999998</v>
      </c>
      <c r="I40" s="112">
        <v>84419.339351000002</v>
      </c>
      <c r="J40" s="112">
        <v>166398.11606</v>
      </c>
      <c r="K40" s="112">
        <v>18989.841117</v>
      </c>
      <c r="L40" s="121">
        <v>0</v>
      </c>
      <c r="M40" s="112">
        <f t="shared" si="16"/>
        <v>483292.28824599995</v>
      </c>
      <c r="N40" s="122"/>
      <c r="O40" s="122"/>
    </row>
    <row r="41" spans="1:16" ht="27" customHeight="1" x14ac:dyDescent="0.3">
      <c r="B41" s="113" t="s">
        <v>122</v>
      </c>
      <c r="C41" s="112">
        <v>75518.678839</v>
      </c>
      <c r="D41" s="112">
        <v>3898.7729749999999</v>
      </c>
      <c r="E41" s="112">
        <v>10277.396151000001</v>
      </c>
      <c r="F41" s="112">
        <v>68083.219544699998</v>
      </c>
      <c r="G41" s="112">
        <v>3454.8047259999998</v>
      </c>
      <c r="H41" s="112">
        <v>81541.233198000002</v>
      </c>
      <c r="I41" s="112">
        <v>80489.282510000005</v>
      </c>
      <c r="J41" s="112">
        <v>197909.87118700001</v>
      </c>
      <c r="K41" s="112">
        <v>26934.572551000001</v>
      </c>
      <c r="L41" s="112">
        <v>1.380817</v>
      </c>
      <c r="M41" s="112">
        <f>SUM(C41:L41)</f>
        <v>548109.21249870013</v>
      </c>
      <c r="O41" s="122"/>
    </row>
    <row r="42" spans="1:16" ht="27" customHeight="1" x14ac:dyDescent="0.3">
      <c r="B42" s="113" t="s">
        <v>123</v>
      </c>
      <c r="C42" s="112">
        <v>62800.635378999999</v>
      </c>
      <c r="D42" s="112">
        <v>2037.951442</v>
      </c>
      <c r="E42" s="112">
        <v>8112.3400650000003</v>
      </c>
      <c r="F42" s="112">
        <v>120519.439872</v>
      </c>
      <c r="G42" s="112">
        <v>5390.1105260000004</v>
      </c>
      <c r="H42" s="112">
        <v>68502.385435000004</v>
      </c>
      <c r="I42" s="112">
        <v>67186.856788000005</v>
      </c>
      <c r="J42" s="112">
        <v>165739.068413</v>
      </c>
      <c r="K42" s="112">
        <v>20597.469346999998</v>
      </c>
      <c r="L42" s="112">
        <v>1.170968</v>
      </c>
      <c r="M42" s="112">
        <f t="shared" ref="M42:M43" si="17">SUM(C42:L42)</f>
        <v>520887.42823499994</v>
      </c>
      <c r="O42" s="122"/>
    </row>
    <row r="43" spans="1:16" ht="27" customHeight="1" x14ac:dyDescent="0.3">
      <c r="B43" s="113" t="s">
        <v>124</v>
      </c>
      <c r="C43" s="112">
        <v>60363.749395999999</v>
      </c>
      <c r="D43" s="112">
        <v>2181.517413</v>
      </c>
      <c r="E43" s="112">
        <v>7078.194133</v>
      </c>
      <c r="F43" s="112">
        <v>122263.33740545</v>
      </c>
      <c r="G43" s="112">
        <v>5059.0158670000001</v>
      </c>
      <c r="H43" s="112">
        <v>72023.481841000001</v>
      </c>
      <c r="I43" s="112">
        <v>70176.209749999995</v>
      </c>
      <c r="J43" s="112">
        <v>148871.22985100001</v>
      </c>
      <c r="K43" s="112">
        <v>19372.124599999999</v>
      </c>
      <c r="L43" s="112">
        <v>0</v>
      </c>
      <c r="M43" s="112">
        <f t="shared" si="17"/>
        <v>507388.86025644996</v>
      </c>
      <c r="O43" s="122"/>
    </row>
    <row r="44" spans="1:16" ht="27" customHeight="1" x14ac:dyDescent="0.3">
      <c r="A44" s="119">
        <v>2016</v>
      </c>
      <c r="B44" s="113" t="s">
        <v>113</v>
      </c>
      <c r="C44" s="112">
        <v>77491.864692326999</v>
      </c>
      <c r="D44" s="112">
        <v>2742.9415090000002</v>
      </c>
      <c r="E44" s="112">
        <v>8529.8854376520012</v>
      </c>
      <c r="F44" s="112">
        <v>170295.33444549798</v>
      </c>
      <c r="G44" s="112">
        <v>7738.7948236000002</v>
      </c>
      <c r="H44" s="112">
        <v>86795.600071830006</v>
      </c>
      <c r="I44" s="112">
        <v>70072.033564451005</v>
      </c>
      <c r="J44" s="112">
        <v>172795.617888812</v>
      </c>
      <c r="K44" s="112">
        <v>28138.609182141096</v>
      </c>
      <c r="L44" s="112">
        <v>0</v>
      </c>
      <c r="M44" s="112">
        <f>SUM(C44:L44)</f>
        <v>624600.68161531107</v>
      </c>
      <c r="N44" s="125"/>
      <c r="O44" s="122"/>
      <c r="P44" s="112"/>
    </row>
    <row r="45" spans="1:16" ht="27" customHeight="1" x14ac:dyDescent="0.3">
      <c r="B45" s="113" t="s">
        <v>114</v>
      </c>
      <c r="C45" s="112">
        <v>59958.357886102996</v>
      </c>
      <c r="D45" s="112">
        <v>3330.991352</v>
      </c>
      <c r="E45" s="112">
        <v>6535.337774095</v>
      </c>
      <c r="F45" s="112">
        <v>124666.03605605999</v>
      </c>
      <c r="G45" s="112">
        <v>5438.6932450000004</v>
      </c>
      <c r="H45" s="112">
        <v>65816.151264036002</v>
      </c>
      <c r="I45" s="112">
        <v>66534.014452999007</v>
      </c>
      <c r="J45" s="112">
        <v>175091.39121262298</v>
      </c>
      <c r="K45" s="112">
        <v>24230.331565695</v>
      </c>
      <c r="L45" s="112">
        <v>1.1439790000000001</v>
      </c>
      <c r="M45" s="112">
        <v>531602.44878761098</v>
      </c>
      <c r="N45" s="125"/>
      <c r="O45" s="122"/>
    </row>
    <row r="46" spans="1:16" ht="27" customHeight="1" x14ac:dyDescent="0.3">
      <c r="B46" s="113" t="s">
        <v>115</v>
      </c>
      <c r="C46" s="112">
        <v>63866.145500163002</v>
      </c>
      <c r="D46" s="112">
        <v>2911.113308</v>
      </c>
      <c r="E46" s="112">
        <v>6939.8595687659999</v>
      </c>
      <c r="F46" s="112">
        <v>139424.472203146</v>
      </c>
      <c r="G46" s="112">
        <v>2466.4658180000001</v>
      </c>
      <c r="H46" s="112">
        <v>64883.701444216</v>
      </c>
      <c r="I46" s="112">
        <v>55822.536858702006</v>
      </c>
      <c r="J46" s="112">
        <v>177929.858772882</v>
      </c>
      <c r="K46" s="112">
        <v>20754.113346341997</v>
      </c>
      <c r="L46" s="112">
        <v>0</v>
      </c>
      <c r="M46" s="112">
        <v>534998.26682021806</v>
      </c>
      <c r="N46" s="125"/>
      <c r="O46" s="122"/>
    </row>
    <row r="47" spans="1:16" ht="27" customHeight="1" x14ac:dyDescent="0.3">
      <c r="B47" s="113" t="s">
        <v>116</v>
      </c>
      <c r="C47" s="112">
        <v>67354.386924696999</v>
      </c>
      <c r="D47" s="112">
        <v>3850.6912458930001</v>
      </c>
      <c r="E47" s="112">
        <v>8675.8143494579999</v>
      </c>
      <c r="F47" s="112">
        <v>229556.4956005</v>
      </c>
      <c r="G47" s="112">
        <v>4396.7567570000001</v>
      </c>
      <c r="H47" s="112">
        <v>69935.086194860007</v>
      </c>
      <c r="I47" s="112">
        <v>58804.167359662002</v>
      </c>
      <c r="J47" s="112">
        <v>330917.75455414504</v>
      </c>
      <c r="K47" s="112">
        <v>29637.661921425959</v>
      </c>
      <c r="L47" s="112">
        <v>0.32761099999999999</v>
      </c>
      <c r="M47" s="112">
        <f t="shared" ref="M47:M55" si="18">SUM(C47:L47)</f>
        <v>803129.14251864096</v>
      </c>
      <c r="N47" s="126"/>
      <c r="O47" s="122"/>
      <c r="P47" s="112"/>
    </row>
    <row r="48" spans="1:16" ht="27" customHeight="1" x14ac:dyDescent="0.3">
      <c r="B48" s="113" t="s">
        <v>117</v>
      </c>
      <c r="C48" s="112">
        <v>63415.751522820996</v>
      </c>
      <c r="D48" s="112">
        <v>2236.9621274219999</v>
      </c>
      <c r="E48" s="112">
        <v>8149.6662368730003</v>
      </c>
      <c r="F48" s="112">
        <v>102011.85599449</v>
      </c>
      <c r="G48" s="112">
        <v>1528.7601219999999</v>
      </c>
      <c r="H48" s="112">
        <v>65080.000344212</v>
      </c>
      <c r="I48" s="112">
        <v>48346.378669947997</v>
      </c>
      <c r="J48" s="112">
        <v>336248.38134319399</v>
      </c>
      <c r="K48" s="112">
        <v>17929.872969214</v>
      </c>
      <c r="L48" s="112">
        <v>0</v>
      </c>
      <c r="M48" s="112">
        <f t="shared" si="18"/>
        <v>644947.62933017395</v>
      </c>
      <c r="N48" s="126"/>
      <c r="O48" s="122"/>
    </row>
    <row r="49" spans="1:15" ht="27" customHeight="1" x14ac:dyDescent="0.3">
      <c r="B49" s="113" t="s">
        <v>118</v>
      </c>
      <c r="C49" s="112">
        <v>77849.992579986996</v>
      </c>
      <c r="D49" s="112">
        <v>4149.802677181</v>
      </c>
      <c r="E49" s="112">
        <v>9888.5947799370006</v>
      </c>
      <c r="F49" s="112">
        <v>266792.53185178299</v>
      </c>
      <c r="G49" s="112">
        <v>8583.5752530000009</v>
      </c>
      <c r="H49" s="112">
        <v>89509.363922311008</v>
      </c>
      <c r="I49" s="112">
        <v>73684.91918200301</v>
      </c>
      <c r="J49" s="112">
        <v>352456.76315436402</v>
      </c>
      <c r="K49" s="112">
        <v>29171.57337034</v>
      </c>
      <c r="L49" s="112">
        <v>0</v>
      </c>
      <c r="M49" s="112">
        <f t="shared" si="18"/>
        <v>912087.11677090614</v>
      </c>
      <c r="N49" s="126"/>
      <c r="O49" s="122"/>
    </row>
    <row r="50" spans="1:15" ht="27" customHeight="1" x14ac:dyDescent="0.3">
      <c r="B50" s="113" t="s">
        <v>119</v>
      </c>
      <c r="C50" s="112">
        <v>95300.324673151001</v>
      </c>
      <c r="D50" s="112">
        <v>4137.4431789999999</v>
      </c>
      <c r="E50" s="112">
        <v>10189.068731580001</v>
      </c>
      <c r="F50" s="112">
        <v>261185.67099931001</v>
      </c>
      <c r="G50" s="112">
        <v>1158.7819689999999</v>
      </c>
      <c r="H50" s="112">
        <v>101641.08663599001</v>
      </c>
      <c r="I50" s="112">
        <v>73280.718453623005</v>
      </c>
      <c r="J50" s="112">
        <v>169094.68641350901</v>
      </c>
      <c r="K50" s="112">
        <v>31195.578288576999</v>
      </c>
      <c r="L50" s="112">
        <v>8.7500000000000008E-3</v>
      </c>
      <c r="M50" s="112">
        <f t="shared" si="18"/>
        <v>747183.3680937402</v>
      </c>
      <c r="N50" s="125"/>
      <c r="O50" s="122"/>
    </row>
    <row r="51" spans="1:15" ht="27" customHeight="1" x14ac:dyDescent="0.3">
      <c r="B51" s="113" t="s">
        <v>120</v>
      </c>
      <c r="C51" s="112">
        <v>123666.04581541001</v>
      </c>
      <c r="D51" s="112">
        <v>5331.1597739999997</v>
      </c>
      <c r="E51" s="112">
        <v>15127.922620959998</v>
      </c>
      <c r="F51" s="112">
        <v>272442.78754816001</v>
      </c>
      <c r="G51" s="112">
        <v>3316.4300079999998</v>
      </c>
      <c r="H51" s="112">
        <v>135158.35484498</v>
      </c>
      <c r="I51" s="112">
        <v>86894.783275249996</v>
      </c>
      <c r="J51" s="112">
        <v>226681.72876696</v>
      </c>
      <c r="K51" s="112">
        <v>32150.556896650003</v>
      </c>
      <c r="L51" s="112">
        <v>0</v>
      </c>
      <c r="M51" s="112">
        <f t="shared" si="18"/>
        <v>900769.76955037005</v>
      </c>
      <c r="N51" s="125"/>
      <c r="O51" s="122"/>
    </row>
    <row r="52" spans="1:15" ht="27" customHeight="1" x14ac:dyDescent="0.3">
      <c r="B52" s="113" t="s">
        <v>121</v>
      </c>
      <c r="C52" s="112">
        <v>115141.286486418</v>
      </c>
      <c r="D52" s="112">
        <v>4543.0936089999996</v>
      </c>
      <c r="E52" s="112">
        <v>11819.533041011999</v>
      </c>
      <c r="F52" s="112">
        <v>243318.1178524</v>
      </c>
      <c r="G52" s="112">
        <v>2567.875759</v>
      </c>
      <c r="H52" s="112">
        <v>111611.462261147</v>
      </c>
      <c r="I52" s="112">
        <v>83047.366422601001</v>
      </c>
      <c r="J52" s="112">
        <v>209971.422320916</v>
      </c>
      <c r="K52" s="112">
        <v>28580.913370986</v>
      </c>
      <c r="L52" s="112">
        <v>1.748251</v>
      </c>
      <c r="M52" s="112">
        <f t="shared" si="18"/>
        <v>810602.81937447994</v>
      </c>
      <c r="N52" s="125"/>
      <c r="O52" s="122"/>
    </row>
    <row r="53" spans="1:15" ht="27" customHeight="1" x14ac:dyDescent="0.3">
      <c r="B53" s="113" t="s">
        <v>122</v>
      </c>
      <c r="C53" s="112">
        <v>95559.914727930998</v>
      </c>
      <c r="D53" s="112">
        <v>6021.5823487460002</v>
      </c>
      <c r="E53" s="112">
        <v>13003.187332826001</v>
      </c>
      <c r="F53" s="112">
        <v>317375.91861959902</v>
      </c>
      <c r="G53" s="112">
        <v>6705.6897808360009</v>
      </c>
      <c r="H53" s="112">
        <v>100922.75658411799</v>
      </c>
      <c r="I53" s="112">
        <v>69506.552798406003</v>
      </c>
      <c r="J53" s="112">
        <v>188620.414157753</v>
      </c>
      <c r="K53" s="112">
        <v>36593.007438724002</v>
      </c>
      <c r="L53" s="112">
        <v>0</v>
      </c>
      <c r="M53" s="112">
        <f t="shared" si="18"/>
        <v>834309.023788939</v>
      </c>
      <c r="N53" s="125"/>
      <c r="O53" s="122"/>
    </row>
    <row r="54" spans="1:15" ht="27" customHeight="1" x14ac:dyDescent="0.3">
      <c r="B54" s="113" t="s">
        <v>123</v>
      </c>
      <c r="C54" s="112">
        <v>120232.843808337</v>
      </c>
      <c r="D54" s="112">
        <v>5780.7973764040007</v>
      </c>
      <c r="E54" s="112">
        <v>11340.937666014999</v>
      </c>
      <c r="F54" s="112">
        <v>176312.78152232998</v>
      </c>
      <c r="G54" s="112">
        <v>13190.414933006999</v>
      </c>
      <c r="H54" s="112">
        <v>101889.141702711</v>
      </c>
      <c r="I54" s="112">
        <v>74176.587622644001</v>
      </c>
      <c r="J54" s="112">
        <v>187104.71105896702</v>
      </c>
      <c r="K54" s="112">
        <v>24526.395968834931</v>
      </c>
      <c r="L54" s="112">
        <v>0.17263000000000001</v>
      </c>
      <c r="M54" s="112">
        <f t="shared" si="18"/>
        <v>714554.78428925003</v>
      </c>
      <c r="N54" s="125"/>
      <c r="O54" s="122"/>
    </row>
    <row r="55" spans="1:15" ht="27" customHeight="1" x14ac:dyDescent="0.3">
      <c r="B55" s="113" t="s">
        <v>124</v>
      </c>
      <c r="C55" s="112">
        <v>97593.065403029002</v>
      </c>
      <c r="D55" s="112">
        <v>4110.5410404029999</v>
      </c>
      <c r="E55" s="112">
        <v>11632.851290923001</v>
      </c>
      <c r="F55" s="112">
        <v>216986.08065773998</v>
      </c>
      <c r="G55" s="112">
        <v>10064.171087986</v>
      </c>
      <c r="H55" s="112">
        <v>118951.000772923</v>
      </c>
      <c r="I55" s="112">
        <v>69203.566488130004</v>
      </c>
      <c r="J55" s="112">
        <v>204032.57140870299</v>
      </c>
      <c r="K55" s="112">
        <v>26198.824918258018</v>
      </c>
      <c r="L55" s="112">
        <v>0</v>
      </c>
      <c r="M55" s="112">
        <f t="shared" si="18"/>
        <v>758772.673068095</v>
      </c>
      <c r="N55" s="125"/>
      <c r="O55" s="122"/>
    </row>
    <row r="56" spans="1:15" ht="27" customHeight="1" x14ac:dyDescent="0.3">
      <c r="A56" s="119">
        <v>2017</v>
      </c>
      <c r="B56" s="113" t="s">
        <v>113</v>
      </c>
      <c r="C56" s="127">
        <v>88892.663331215997</v>
      </c>
      <c r="D56" s="127">
        <v>5912.7837955300001</v>
      </c>
      <c r="E56" s="127">
        <v>10164.939392438</v>
      </c>
      <c r="F56" s="127">
        <v>219246.09964020801</v>
      </c>
      <c r="G56" s="127">
        <v>5286.5488660000001</v>
      </c>
      <c r="H56" s="127">
        <v>110259.242354602</v>
      </c>
      <c r="I56" s="127">
        <v>70832.918742065987</v>
      </c>
      <c r="J56" s="127">
        <v>204683.631420569</v>
      </c>
      <c r="K56" s="127">
        <v>25543.61481839</v>
      </c>
      <c r="L56" s="127">
        <v>1.003376</v>
      </c>
      <c r="M56" s="127">
        <v>740823.44573701906</v>
      </c>
    </row>
    <row r="57" spans="1:15" ht="27" customHeight="1" x14ac:dyDescent="0.3">
      <c r="B57" s="113" t="s">
        <v>114</v>
      </c>
      <c r="C57" s="127">
        <v>102853.271675368</v>
      </c>
      <c r="D57" s="127">
        <v>4655.9333241200002</v>
      </c>
      <c r="E57" s="127">
        <v>9427.1868397849994</v>
      </c>
      <c r="F57" s="127">
        <v>255533.30707616001</v>
      </c>
      <c r="G57" s="127">
        <v>7781.9768819999999</v>
      </c>
      <c r="H57" s="127">
        <v>106055.38666351</v>
      </c>
      <c r="I57" s="127">
        <v>70687.507766620998</v>
      </c>
      <c r="J57" s="127">
        <v>176880.37266467401</v>
      </c>
      <c r="K57" s="127">
        <v>24516.485033831003</v>
      </c>
      <c r="L57" s="127">
        <v>0</v>
      </c>
      <c r="M57" s="113">
        <v>758391.42792606901</v>
      </c>
    </row>
    <row r="58" spans="1:15" ht="27" customHeight="1" x14ac:dyDescent="0.3">
      <c r="B58" s="113" t="s">
        <v>115</v>
      </c>
      <c r="C58" s="127">
        <v>99694.347550209</v>
      </c>
      <c r="D58" s="127">
        <v>8872.7871264699988</v>
      </c>
      <c r="E58" s="127">
        <v>9551.2179449920004</v>
      </c>
      <c r="F58" s="127">
        <v>282617.23067640502</v>
      </c>
      <c r="G58" s="127">
        <v>3015.2251849999998</v>
      </c>
      <c r="H58" s="127">
        <v>89362.389553132991</v>
      </c>
      <c r="I58" s="127">
        <v>83674.620665315</v>
      </c>
      <c r="J58" s="127">
        <v>189113.11113791799</v>
      </c>
      <c r="K58" s="127">
        <v>21391.494768154</v>
      </c>
      <c r="L58" s="127">
        <v>1.078711</v>
      </c>
      <c r="M58" s="113">
        <v>787293.5033185971</v>
      </c>
    </row>
  </sheetData>
  <mergeCells count="1">
    <mergeCell ref="A1:L1"/>
  </mergeCells>
  <pageMargins left="0.5" right="0.25" top="0.25" bottom="0.25" header="0.3" footer="0.3"/>
  <pageSetup scale="42" orientation="portrait" r:id="rId1"/>
  <headerFooter>
    <oddHeader>&amp;C&amp;24 14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topLeftCell="A67" zoomScale="91" zoomScaleNormal="91" workbookViewId="0">
      <selection activeCell="C72" sqref="C72"/>
    </sheetView>
  </sheetViews>
  <sheetFormatPr defaultColWidth="30.85546875" defaultRowHeight="30" customHeight="1" x14ac:dyDescent="0.25"/>
  <cols>
    <col min="1" max="1" width="53.28515625" style="129" bestFit="1" customWidth="1"/>
    <col min="2" max="3" width="22.5703125" style="128" bestFit="1" customWidth="1"/>
    <col min="4" max="4" width="22.85546875" style="128" bestFit="1" customWidth="1"/>
    <col min="5" max="5" width="22.85546875" style="128" customWidth="1"/>
    <col min="6" max="8" width="30.5703125" style="128" bestFit="1" customWidth="1"/>
    <col min="9" max="9" width="30.85546875" style="129"/>
    <col min="10" max="20" width="21.140625" style="129" customWidth="1"/>
    <col min="21" max="16384" width="30.85546875" style="129"/>
  </cols>
  <sheetData>
    <row r="1" spans="1:17" ht="30" customHeight="1" x14ac:dyDescent="0.25">
      <c r="A1" s="128"/>
    </row>
    <row r="2" spans="1:17" ht="30" customHeight="1" x14ac:dyDescent="0.25">
      <c r="A2" s="146" t="s">
        <v>211</v>
      </c>
      <c r="B2" s="146"/>
      <c r="C2" s="146"/>
      <c r="D2" s="146"/>
      <c r="E2" s="146"/>
      <c r="F2" s="146"/>
      <c r="G2" s="146"/>
      <c r="H2" s="146"/>
    </row>
    <row r="3" spans="1:17" ht="30" customHeight="1" x14ac:dyDescent="0.4">
      <c r="A3" s="128"/>
      <c r="B3" s="130" t="s">
        <v>179</v>
      </c>
      <c r="C3" s="68">
        <v>2015</v>
      </c>
      <c r="D3" s="68" t="s">
        <v>180</v>
      </c>
      <c r="E3" s="68" t="s">
        <v>126</v>
      </c>
      <c r="F3" s="13" t="s">
        <v>127</v>
      </c>
      <c r="G3" s="13" t="s">
        <v>128</v>
      </c>
      <c r="H3" s="13" t="s">
        <v>129</v>
      </c>
      <c r="I3" s="13" t="s">
        <v>130</v>
      </c>
      <c r="J3" s="130"/>
      <c r="K3" s="131"/>
      <c r="L3" s="131"/>
      <c r="M3" s="131"/>
    </row>
    <row r="4" spans="1:17" ht="30" customHeight="1" x14ac:dyDescent="0.25">
      <c r="A4" s="24" t="s">
        <v>212</v>
      </c>
      <c r="I4" s="128"/>
      <c r="J4" s="128"/>
      <c r="K4" s="24"/>
      <c r="L4" s="24"/>
      <c r="M4" s="128"/>
    </row>
    <row r="5" spans="1:17" ht="30" customHeight="1" x14ac:dyDescent="0.4">
      <c r="A5" s="24" t="s">
        <v>213</v>
      </c>
      <c r="B5" s="132">
        <v>1204945.407743</v>
      </c>
      <c r="C5" s="132">
        <v>1091066.2913919999</v>
      </c>
      <c r="D5" s="132">
        <v>1128603.0561786939</v>
      </c>
      <c r="E5" s="132">
        <v>302226.90017591399</v>
      </c>
      <c r="F5" s="132">
        <v>222299.6</v>
      </c>
      <c r="G5" s="132">
        <v>257785.27472300001</v>
      </c>
      <c r="H5" s="132">
        <v>220932.19917399701</v>
      </c>
      <c r="I5" s="132">
        <v>302226.90017591399</v>
      </c>
      <c r="J5" s="77"/>
      <c r="K5" s="77"/>
      <c r="L5" s="77"/>
      <c r="M5" s="77"/>
      <c r="N5" s="77"/>
      <c r="O5" s="77"/>
      <c r="P5" s="77"/>
      <c r="Q5" s="77"/>
    </row>
    <row r="6" spans="1:17" s="133" customFormat="1" ht="30" customHeight="1" x14ac:dyDescent="0.4">
      <c r="A6" s="24" t="s">
        <v>214</v>
      </c>
      <c r="B6" s="132">
        <v>364299.51983200002</v>
      </c>
      <c r="C6" s="132">
        <v>451473.335991</v>
      </c>
      <c r="D6" s="132">
        <v>521790.59916698595</v>
      </c>
      <c r="E6" s="132">
        <v>153391.632391358</v>
      </c>
      <c r="F6" s="132">
        <v>71327.899999999994</v>
      </c>
      <c r="G6" s="132">
        <v>70145.058033000008</v>
      </c>
      <c r="H6" s="132">
        <v>95507.677869837004</v>
      </c>
      <c r="I6" s="132">
        <v>153391.632391358</v>
      </c>
      <c r="J6" s="77"/>
      <c r="K6" s="77"/>
      <c r="L6" s="77"/>
      <c r="M6" s="77"/>
      <c r="N6" s="77"/>
      <c r="O6" s="77"/>
      <c r="P6" s="77"/>
      <c r="Q6" s="77"/>
    </row>
    <row r="7" spans="1:17" ht="30" customHeight="1" x14ac:dyDescent="0.35">
      <c r="A7" s="128" t="s">
        <v>215</v>
      </c>
      <c r="B7" s="134">
        <v>286708.42167099996</v>
      </c>
      <c r="C7" s="134">
        <v>263014.34712799999</v>
      </c>
      <c r="D7" s="134">
        <v>293075.34915880201</v>
      </c>
      <c r="E7" s="134">
        <v>87305.456898999997</v>
      </c>
      <c r="F7" s="134">
        <v>54976.4</v>
      </c>
      <c r="G7" s="134">
        <v>53985.244740000002</v>
      </c>
      <c r="H7" s="134">
        <v>43606.899197801999</v>
      </c>
      <c r="I7" s="134">
        <v>87305.456898999997</v>
      </c>
      <c r="J7" s="77"/>
      <c r="K7" s="77"/>
      <c r="L7" s="77"/>
      <c r="M7" s="77"/>
      <c r="N7" s="77"/>
      <c r="O7" s="77"/>
      <c r="P7" s="77"/>
      <c r="Q7" s="77"/>
    </row>
    <row r="8" spans="1:17" ht="30" customHeight="1" x14ac:dyDescent="0.35">
      <c r="A8" s="128" t="s">
        <v>216</v>
      </c>
      <c r="B8" s="134">
        <v>77591.098161000002</v>
      </c>
      <c r="C8" s="134">
        <v>188458.98886300001</v>
      </c>
      <c r="D8" s="134">
        <v>228715.25000818397</v>
      </c>
      <c r="E8" s="134">
        <v>66086.175492358001</v>
      </c>
      <c r="F8" s="134">
        <v>16351.5</v>
      </c>
      <c r="G8" s="134">
        <v>16159.813292999999</v>
      </c>
      <c r="H8" s="134">
        <v>51900.778672035005</v>
      </c>
      <c r="I8" s="134">
        <v>66086.175492358001</v>
      </c>
      <c r="J8" s="77"/>
      <c r="K8" s="77"/>
      <c r="L8" s="77"/>
      <c r="M8" s="77"/>
      <c r="N8" s="77"/>
      <c r="O8" s="77"/>
      <c r="P8" s="77"/>
      <c r="Q8" s="77"/>
    </row>
    <row r="9" spans="1:17" s="133" customFormat="1" ht="30" customHeight="1" x14ac:dyDescent="0.4">
      <c r="A9" s="24" t="s">
        <v>217</v>
      </c>
      <c r="B9" s="132">
        <v>840645.88791100006</v>
      </c>
      <c r="C9" s="132">
        <v>639592.9554010001</v>
      </c>
      <c r="D9" s="132">
        <v>606812.45701170806</v>
      </c>
      <c r="E9" s="132">
        <v>148835.267784556</v>
      </c>
      <c r="F9" s="132">
        <v>150971.70000000001</v>
      </c>
      <c r="G9" s="132">
        <v>187640.21669</v>
      </c>
      <c r="H9" s="132">
        <v>125424.52130416001</v>
      </c>
      <c r="I9" s="132">
        <v>148835.267784556</v>
      </c>
      <c r="J9" s="77"/>
      <c r="K9" s="77"/>
      <c r="L9" s="77"/>
      <c r="M9" s="77"/>
      <c r="N9" s="77"/>
      <c r="O9" s="77"/>
      <c r="P9" s="77"/>
      <c r="Q9" s="77"/>
    </row>
    <row r="10" spans="1:17" ht="30" customHeight="1" x14ac:dyDescent="0.35">
      <c r="A10" s="128" t="s">
        <v>218</v>
      </c>
      <c r="B10" s="134">
        <v>356085.06827699998</v>
      </c>
      <c r="C10" s="134">
        <v>289222.127637</v>
      </c>
      <c r="D10" s="134">
        <v>343749.405379495</v>
      </c>
      <c r="E10" s="134">
        <v>80197.907049000001</v>
      </c>
      <c r="F10" s="134">
        <v>74311.3</v>
      </c>
      <c r="G10" s="134">
        <v>68562.455703</v>
      </c>
      <c r="H10" s="134">
        <v>68883.458273600001</v>
      </c>
      <c r="I10" s="134">
        <v>80197.907049000001</v>
      </c>
      <c r="J10" s="77"/>
      <c r="K10" s="77"/>
      <c r="L10" s="77"/>
      <c r="M10" s="77"/>
      <c r="N10" s="77"/>
      <c r="O10" s="77"/>
      <c r="P10" s="77"/>
      <c r="Q10" s="77"/>
    </row>
    <row r="11" spans="1:17" ht="30" customHeight="1" x14ac:dyDescent="0.35">
      <c r="A11" s="128" t="s">
        <v>219</v>
      </c>
      <c r="B11" s="134">
        <v>484560.81963399996</v>
      </c>
      <c r="C11" s="134">
        <v>350370.82776399999</v>
      </c>
      <c r="D11" s="134">
        <v>263063.051632213</v>
      </c>
      <c r="E11" s="134">
        <v>68637.360735555994</v>
      </c>
      <c r="F11" s="134">
        <v>76660.399999999994</v>
      </c>
      <c r="G11" s="134">
        <v>119077.760987</v>
      </c>
      <c r="H11" s="134">
        <v>56541.063030559999</v>
      </c>
      <c r="I11" s="134">
        <v>68637.360735555994</v>
      </c>
      <c r="J11" s="77"/>
      <c r="K11" s="77"/>
      <c r="L11" s="77"/>
      <c r="M11" s="77"/>
      <c r="N11" s="77"/>
      <c r="O11" s="77"/>
      <c r="P11" s="77"/>
      <c r="Q11" s="77"/>
    </row>
    <row r="12" spans="1:17" s="133" customFormat="1" ht="30" customHeight="1" x14ac:dyDescent="0.4">
      <c r="A12" s="24" t="s">
        <v>220</v>
      </c>
      <c r="B12" s="132">
        <v>1988693.955817</v>
      </c>
      <c r="C12" s="132">
        <v>1824114.675571</v>
      </c>
      <c r="D12" s="132">
        <v>2001073.9041223109</v>
      </c>
      <c r="E12" s="132">
        <v>554061.89737742511</v>
      </c>
      <c r="F12" s="132">
        <v>435293.5</v>
      </c>
      <c r="G12" s="132">
        <v>490206.74075900001</v>
      </c>
      <c r="H12" s="132">
        <v>416386.39095045504</v>
      </c>
      <c r="I12" s="132">
        <v>554061.89737742511</v>
      </c>
      <c r="J12" s="77"/>
      <c r="K12" s="77"/>
      <c r="L12" s="77"/>
      <c r="M12" s="77"/>
      <c r="N12" s="77"/>
      <c r="O12" s="77"/>
      <c r="P12" s="77"/>
      <c r="Q12" s="77"/>
    </row>
    <row r="13" spans="1:17" ht="30" customHeight="1" x14ac:dyDescent="0.4">
      <c r="A13" s="128" t="s">
        <v>221</v>
      </c>
      <c r="B13" s="134">
        <v>88877.641149000003</v>
      </c>
      <c r="C13" s="134">
        <v>76972.008272000006</v>
      </c>
      <c r="D13" s="134">
        <v>108714.15324990101</v>
      </c>
      <c r="E13" s="134">
        <v>40038.167461507001</v>
      </c>
      <c r="F13" s="134">
        <v>18091.400000000001</v>
      </c>
      <c r="G13" s="134">
        <v>22728.559594999999</v>
      </c>
      <c r="H13" s="132">
        <v>16751.053663709998</v>
      </c>
      <c r="I13" s="132">
        <v>40038.167461507001</v>
      </c>
      <c r="J13" s="77"/>
      <c r="K13" s="77"/>
      <c r="L13" s="77"/>
      <c r="M13" s="77"/>
      <c r="N13" s="77"/>
      <c r="O13" s="77"/>
      <c r="P13" s="77"/>
      <c r="Q13" s="77"/>
    </row>
    <row r="14" spans="1:17" ht="30" customHeight="1" x14ac:dyDescent="0.4">
      <c r="A14" s="128" t="s">
        <v>222</v>
      </c>
      <c r="B14" s="134">
        <v>1899816.3946680001</v>
      </c>
      <c r="C14" s="134">
        <v>1747142.6672990001</v>
      </c>
      <c r="D14" s="134">
        <v>1892359.7508724101</v>
      </c>
      <c r="E14" s="134">
        <v>514023.72991591803</v>
      </c>
      <c r="F14" s="134">
        <v>417202.1</v>
      </c>
      <c r="G14" s="134">
        <v>467478.18116400001</v>
      </c>
      <c r="H14" s="132">
        <v>399635.33728674502</v>
      </c>
      <c r="I14" s="132">
        <v>514023.72991591803</v>
      </c>
      <c r="J14" s="77"/>
      <c r="K14" s="77"/>
      <c r="L14" s="77"/>
      <c r="M14" s="77"/>
      <c r="N14" s="77"/>
      <c r="O14" s="77"/>
      <c r="P14" s="77"/>
      <c r="Q14" s="77"/>
    </row>
    <row r="15" spans="1:17" ht="30" customHeight="1" x14ac:dyDescent="0.4">
      <c r="A15" s="24" t="s">
        <v>223</v>
      </c>
      <c r="B15" s="132">
        <v>1129401.0181328398</v>
      </c>
      <c r="C15" s="132">
        <v>1210675.1960410499</v>
      </c>
      <c r="D15" s="132">
        <v>2487178.7957348721</v>
      </c>
      <c r="E15" s="132">
        <v>743090.98130576406</v>
      </c>
      <c r="F15" s="132">
        <v>214885.7</v>
      </c>
      <c r="G15" s="132">
        <v>278076.15995100001</v>
      </c>
      <c r="H15" s="132">
        <v>425487.396933696</v>
      </c>
      <c r="I15" s="132">
        <v>743090.98130576406</v>
      </c>
      <c r="J15" s="77"/>
      <c r="K15" s="77"/>
      <c r="L15" s="77"/>
      <c r="M15" s="77"/>
      <c r="N15" s="77"/>
      <c r="O15" s="77"/>
      <c r="P15" s="77"/>
      <c r="Q15" s="77"/>
    </row>
    <row r="16" spans="1:17" s="133" customFormat="1" ht="30" customHeight="1" x14ac:dyDescent="0.4">
      <c r="A16" s="24" t="s">
        <v>224</v>
      </c>
      <c r="B16" s="132">
        <v>1961.3043359999999</v>
      </c>
      <c r="C16" s="132">
        <v>4191.7656179999994</v>
      </c>
      <c r="D16" s="132">
        <v>11731.284421</v>
      </c>
      <c r="E16" s="132">
        <v>26.83849</v>
      </c>
      <c r="F16" s="132">
        <v>6</v>
      </c>
      <c r="G16" s="132">
        <v>6.7231319999999997</v>
      </c>
      <c r="H16" s="132">
        <v>2217.7796279999998</v>
      </c>
      <c r="I16" s="132">
        <v>26.83849</v>
      </c>
      <c r="J16" s="77"/>
      <c r="K16" s="77"/>
      <c r="L16" s="77"/>
      <c r="M16" s="77"/>
      <c r="N16" s="77"/>
      <c r="O16" s="77"/>
      <c r="P16" s="77"/>
      <c r="Q16" s="77"/>
    </row>
    <row r="17" spans="1:17" s="133" customFormat="1" ht="30" customHeight="1" x14ac:dyDescent="0.4">
      <c r="A17" s="24" t="s">
        <v>225</v>
      </c>
      <c r="B17" s="132">
        <v>1127439.71379684</v>
      </c>
      <c r="C17" s="132">
        <v>1206483.4304230502</v>
      </c>
      <c r="D17" s="132">
        <v>2475447.5113138719</v>
      </c>
      <c r="E17" s="132">
        <v>743064.14281576406</v>
      </c>
      <c r="F17" s="132">
        <v>214879.7</v>
      </c>
      <c r="G17" s="132">
        <v>278069.436819</v>
      </c>
      <c r="H17" s="132">
        <v>423269.61730569601</v>
      </c>
      <c r="I17" s="132">
        <v>743064.14281576406</v>
      </c>
      <c r="J17" s="77"/>
      <c r="K17" s="77"/>
      <c r="L17" s="77"/>
      <c r="M17" s="77"/>
      <c r="N17" s="77"/>
      <c r="O17" s="77"/>
      <c r="P17" s="77"/>
      <c r="Q17" s="77"/>
    </row>
    <row r="18" spans="1:17" ht="30" customHeight="1" x14ac:dyDescent="0.35">
      <c r="A18" s="128" t="s">
        <v>226</v>
      </c>
      <c r="B18" s="134">
        <v>1034959.72946284</v>
      </c>
      <c r="C18" s="134">
        <v>1138120.77335705</v>
      </c>
      <c r="D18" s="134">
        <v>1626585.33151779</v>
      </c>
      <c r="E18" s="134">
        <v>507937.84791737999</v>
      </c>
      <c r="F18" s="134">
        <v>192485.9</v>
      </c>
      <c r="G18" s="134">
        <v>263677.084661</v>
      </c>
      <c r="H18" s="134">
        <v>257169.66190039003</v>
      </c>
      <c r="I18" s="134">
        <v>507937.84791737999</v>
      </c>
      <c r="J18" s="77"/>
      <c r="K18" s="77"/>
      <c r="L18" s="77"/>
      <c r="M18" s="77"/>
      <c r="N18" s="77"/>
      <c r="O18" s="77"/>
      <c r="P18" s="77"/>
      <c r="Q18" s="77"/>
    </row>
    <row r="19" spans="1:17" ht="30" customHeight="1" x14ac:dyDescent="0.35">
      <c r="A19" s="128" t="s">
        <v>227</v>
      </c>
      <c r="B19" s="134">
        <v>92479.984334000095</v>
      </c>
      <c r="C19" s="134">
        <v>68362.657065999985</v>
      </c>
      <c r="D19" s="134">
        <v>848862.17979608208</v>
      </c>
      <c r="E19" s="134">
        <v>235126.29489839601</v>
      </c>
      <c r="F19" s="134">
        <v>22393.8</v>
      </c>
      <c r="G19" s="134">
        <v>14392.352158</v>
      </c>
      <c r="H19" s="134">
        <v>166099.955405313</v>
      </c>
      <c r="I19" s="134">
        <v>235126.29489839601</v>
      </c>
      <c r="J19" s="77"/>
      <c r="K19" s="77"/>
      <c r="L19" s="77"/>
      <c r="M19" s="77"/>
      <c r="N19" s="77"/>
      <c r="O19" s="77"/>
      <c r="P19" s="77"/>
      <c r="Q19" s="77"/>
    </row>
    <row r="20" spans="1:17" ht="30" customHeight="1" x14ac:dyDescent="0.4">
      <c r="A20" s="24" t="s">
        <v>228</v>
      </c>
      <c r="B20" s="132">
        <v>1657358.929767</v>
      </c>
      <c r="C20" s="132">
        <v>1516656.0334380001</v>
      </c>
      <c r="D20" s="132">
        <v>1974023.0352432497</v>
      </c>
      <c r="E20" s="132">
        <v>430126.51796187198</v>
      </c>
      <c r="F20" s="132">
        <v>344356.9</v>
      </c>
      <c r="G20" s="132">
        <v>418313.31073500001</v>
      </c>
      <c r="H20" s="132">
        <v>390866.60128341999</v>
      </c>
      <c r="I20" s="132">
        <v>430126.51796187198</v>
      </c>
      <c r="J20" s="77"/>
      <c r="K20" s="77"/>
      <c r="L20" s="77"/>
      <c r="M20" s="77"/>
      <c r="N20" s="77"/>
      <c r="O20" s="77"/>
      <c r="P20" s="77"/>
      <c r="Q20" s="77"/>
    </row>
    <row r="21" spans="1:17" ht="30" customHeight="1" x14ac:dyDescent="0.35">
      <c r="A21" s="128" t="s">
        <v>229</v>
      </c>
      <c r="B21" s="134">
        <v>1261402.14597</v>
      </c>
      <c r="C21" s="134">
        <v>1061103.2691270001</v>
      </c>
      <c r="D21" s="134">
        <v>1425187.7655733428</v>
      </c>
      <c r="E21" s="134">
        <v>294391.83184116305</v>
      </c>
      <c r="F21" s="134">
        <v>266549.40000000002</v>
      </c>
      <c r="G21" s="134">
        <v>289657.798312</v>
      </c>
      <c r="H21" s="134">
        <v>279212.84372601798</v>
      </c>
      <c r="I21" s="134">
        <v>294391.83184116305</v>
      </c>
      <c r="J21" s="77"/>
      <c r="K21" s="77"/>
      <c r="L21" s="77"/>
      <c r="M21" s="77"/>
      <c r="N21" s="77"/>
      <c r="O21" s="77"/>
      <c r="P21" s="77"/>
      <c r="Q21" s="77"/>
    </row>
    <row r="22" spans="1:17" ht="30" customHeight="1" x14ac:dyDescent="0.35">
      <c r="A22" s="128" t="s">
        <v>230</v>
      </c>
      <c r="B22" s="134">
        <v>395956.78379699995</v>
      </c>
      <c r="C22" s="134">
        <v>455552.76431100001</v>
      </c>
      <c r="D22" s="134">
        <v>548835.26966990693</v>
      </c>
      <c r="E22" s="134">
        <v>135734.68612071002</v>
      </c>
      <c r="F22" s="134">
        <v>77807.5</v>
      </c>
      <c r="G22" s="134">
        <v>128655.51242299999</v>
      </c>
      <c r="H22" s="134">
        <v>111653.75755740301</v>
      </c>
      <c r="I22" s="134">
        <v>135734.68612071002</v>
      </c>
      <c r="J22" s="77"/>
      <c r="K22" s="77"/>
      <c r="L22" s="77"/>
      <c r="M22" s="77"/>
      <c r="N22" s="77"/>
      <c r="O22" s="77"/>
      <c r="P22" s="77"/>
      <c r="Q22" s="77"/>
    </row>
    <row r="23" spans="1:17" ht="30" customHeight="1" x14ac:dyDescent="0.4">
      <c r="A23" s="24" t="s">
        <v>231</v>
      </c>
      <c r="B23" s="132">
        <v>887959.66586200008</v>
      </c>
      <c r="C23" s="132">
        <v>634294.78743300005</v>
      </c>
      <c r="D23" s="132">
        <v>822584.80604929908</v>
      </c>
      <c r="E23" s="132">
        <v>158403.093869156</v>
      </c>
      <c r="F23" s="132">
        <v>222649</v>
      </c>
      <c r="G23" s="132">
        <v>144633.07099400001</v>
      </c>
      <c r="H23" s="132">
        <v>154175.86847274099</v>
      </c>
      <c r="I23" s="132">
        <v>158403.093869156</v>
      </c>
      <c r="J23" s="77"/>
      <c r="K23" s="77"/>
      <c r="L23" s="77"/>
      <c r="M23" s="77"/>
      <c r="N23" s="77"/>
      <c r="O23" s="77"/>
      <c r="P23" s="77"/>
      <c r="Q23" s="77"/>
    </row>
    <row r="24" spans="1:17" ht="30" customHeight="1" x14ac:dyDescent="0.4">
      <c r="A24" s="24" t="s">
        <v>232</v>
      </c>
      <c r="B24" s="132">
        <v>288289.30709100002</v>
      </c>
      <c r="C24" s="132">
        <v>154906.92313800001</v>
      </c>
      <c r="D24" s="132">
        <v>168801.52873782901</v>
      </c>
      <c r="E24" s="132">
        <v>41314.813964000001</v>
      </c>
      <c r="F24" s="132">
        <v>63751.3</v>
      </c>
      <c r="G24" s="132">
        <v>38450.830293999999</v>
      </c>
      <c r="H24" s="132">
        <v>33084.087357999997</v>
      </c>
      <c r="I24" s="132">
        <v>41314.813964000001</v>
      </c>
      <c r="J24" s="77"/>
      <c r="K24" s="77"/>
      <c r="L24" s="77"/>
      <c r="M24" s="77"/>
      <c r="N24" s="77"/>
      <c r="O24" s="77"/>
      <c r="P24" s="77"/>
      <c r="Q24" s="77"/>
    </row>
    <row r="25" spans="1:17" s="133" customFormat="1" ht="30" customHeight="1" x14ac:dyDescent="0.4">
      <c r="A25" s="24" t="s">
        <v>233</v>
      </c>
      <c r="B25" s="132">
        <v>375625.163466</v>
      </c>
      <c r="C25" s="132">
        <v>300460.58052299998</v>
      </c>
      <c r="D25" s="132">
        <v>305497.167573007</v>
      </c>
      <c r="E25" s="132">
        <v>39594.377239000001</v>
      </c>
      <c r="F25" s="132">
        <v>105871.6</v>
      </c>
      <c r="G25" s="132">
        <v>61843.860511999999</v>
      </c>
      <c r="H25" s="132">
        <v>66609.229662740996</v>
      </c>
      <c r="I25" s="132">
        <v>39594.377239000001</v>
      </c>
      <c r="J25" s="77"/>
      <c r="K25" s="77"/>
      <c r="L25" s="77"/>
      <c r="M25" s="77"/>
      <c r="N25" s="77"/>
      <c r="O25" s="77"/>
      <c r="P25" s="77"/>
      <c r="Q25" s="77"/>
    </row>
    <row r="26" spans="1:17" ht="30" customHeight="1" x14ac:dyDescent="0.35">
      <c r="A26" s="128" t="s">
        <v>234</v>
      </c>
      <c r="B26" s="134">
        <v>201353.03756099998</v>
      </c>
      <c r="C26" s="134">
        <v>165645.67504900001</v>
      </c>
      <c r="D26" s="134">
        <v>170613.11890100702</v>
      </c>
      <c r="E26" s="134">
        <v>20531.496221000001</v>
      </c>
      <c r="F26" s="134">
        <v>59686.3</v>
      </c>
      <c r="G26" s="134">
        <v>29433.567406999999</v>
      </c>
      <c r="H26" s="134">
        <v>41142.922955741</v>
      </c>
      <c r="I26" s="134">
        <v>20531.496221000001</v>
      </c>
      <c r="J26" s="77"/>
      <c r="K26" s="77"/>
      <c r="L26" s="77"/>
      <c r="M26" s="77"/>
      <c r="N26" s="77"/>
      <c r="O26" s="77"/>
      <c r="P26" s="77"/>
      <c r="Q26" s="77"/>
    </row>
    <row r="27" spans="1:17" ht="30" customHeight="1" x14ac:dyDescent="0.35">
      <c r="A27" s="128" t="s">
        <v>235</v>
      </c>
      <c r="B27" s="134">
        <v>174272.12590500002</v>
      </c>
      <c r="C27" s="134">
        <v>134814.905474</v>
      </c>
      <c r="D27" s="134">
        <v>134884.048672</v>
      </c>
      <c r="E27" s="134">
        <v>19062.881018</v>
      </c>
      <c r="F27" s="134">
        <v>46185.3</v>
      </c>
      <c r="G27" s="134">
        <v>32410.293105000001</v>
      </c>
      <c r="H27" s="134">
        <v>25466.306707</v>
      </c>
      <c r="I27" s="134">
        <v>19062.881018</v>
      </c>
      <c r="J27" s="77"/>
      <c r="K27" s="77"/>
      <c r="L27" s="77"/>
      <c r="M27" s="77"/>
      <c r="N27" s="77"/>
      <c r="O27" s="77"/>
      <c r="P27" s="77"/>
      <c r="Q27" s="77"/>
    </row>
    <row r="28" spans="1:17" ht="30" customHeight="1" x14ac:dyDescent="0.4">
      <c r="A28" s="24" t="s">
        <v>236</v>
      </c>
      <c r="B28" s="132">
        <v>224045.19530500003</v>
      </c>
      <c r="C28" s="132">
        <v>178927.28377200002</v>
      </c>
      <c r="D28" s="132">
        <v>348286.10973846301</v>
      </c>
      <c r="E28" s="132">
        <v>77493.902666156006</v>
      </c>
      <c r="F28" s="134">
        <v>53026.1</v>
      </c>
      <c r="G28" s="134">
        <v>44338.380188000003</v>
      </c>
      <c r="H28" s="132">
        <v>54482.551452</v>
      </c>
      <c r="I28" s="132">
        <v>77493.902666156006</v>
      </c>
      <c r="J28" s="77"/>
      <c r="K28" s="77"/>
      <c r="L28" s="77"/>
      <c r="M28" s="77"/>
      <c r="N28" s="77"/>
      <c r="O28" s="77"/>
      <c r="P28" s="77"/>
      <c r="Q28" s="77"/>
    </row>
    <row r="29" spans="1:17" ht="30" customHeight="1" x14ac:dyDescent="0.4">
      <c r="A29" s="24" t="s">
        <v>237</v>
      </c>
      <c r="B29" s="132">
        <v>499244.443401</v>
      </c>
      <c r="C29" s="132">
        <v>398786.66921599995</v>
      </c>
      <c r="D29" s="132">
        <v>393619.49721030798</v>
      </c>
      <c r="E29" s="132">
        <v>98573.705282544994</v>
      </c>
      <c r="F29" s="132">
        <v>103595.6</v>
      </c>
      <c r="G29" s="132">
        <v>116952.66942799999</v>
      </c>
      <c r="H29" s="132">
        <v>83139.030643820995</v>
      </c>
      <c r="I29" s="132">
        <v>98573.705282544994</v>
      </c>
      <c r="J29" s="77"/>
      <c r="K29" s="77"/>
      <c r="L29" s="77"/>
      <c r="M29" s="77"/>
      <c r="N29" s="77"/>
      <c r="O29" s="77"/>
      <c r="P29" s="77"/>
      <c r="Q29" s="77"/>
    </row>
    <row r="30" spans="1:17" ht="30" customHeight="1" x14ac:dyDescent="0.35">
      <c r="A30" s="128" t="s">
        <v>238</v>
      </c>
      <c r="B30" s="134">
        <v>186724.81055399997</v>
      </c>
      <c r="C30" s="134">
        <v>110731.939648</v>
      </c>
      <c r="D30" s="134">
        <v>69677.607494882002</v>
      </c>
      <c r="E30" s="134">
        <v>15819.317086094999</v>
      </c>
      <c r="F30" s="134">
        <v>32860.5</v>
      </c>
      <c r="G30" s="134">
        <v>36244.418301999998</v>
      </c>
      <c r="H30" s="134">
        <v>16418.495111</v>
      </c>
      <c r="I30" s="134">
        <v>15819.317086094999</v>
      </c>
      <c r="J30" s="77"/>
      <c r="K30" s="77"/>
      <c r="L30" s="77"/>
      <c r="M30" s="77"/>
      <c r="N30" s="77"/>
      <c r="O30" s="77"/>
      <c r="P30" s="77"/>
      <c r="Q30" s="77"/>
    </row>
    <row r="31" spans="1:17" ht="30" customHeight="1" x14ac:dyDescent="0.35">
      <c r="A31" s="128" t="s">
        <v>239</v>
      </c>
      <c r="B31" s="134">
        <v>100015.21618999999</v>
      </c>
      <c r="C31" s="134">
        <v>87780.752462000004</v>
      </c>
      <c r="D31" s="134">
        <v>85036.347141994003</v>
      </c>
      <c r="E31" s="134">
        <v>19440.632768449999</v>
      </c>
      <c r="F31" s="134">
        <v>21590.400000000001</v>
      </c>
      <c r="G31" s="134">
        <v>24145.484232999999</v>
      </c>
      <c r="H31" s="134">
        <v>18084.422080820998</v>
      </c>
      <c r="I31" s="134">
        <v>19440.632768449999</v>
      </c>
      <c r="J31" s="77"/>
      <c r="K31" s="77"/>
      <c r="L31" s="77"/>
      <c r="M31" s="77"/>
      <c r="N31" s="77"/>
      <c r="O31" s="77"/>
      <c r="P31" s="77"/>
      <c r="Q31" s="77"/>
    </row>
    <row r="32" spans="1:17" ht="30" customHeight="1" x14ac:dyDescent="0.35">
      <c r="A32" s="128" t="s">
        <v>240</v>
      </c>
      <c r="B32" s="134">
        <v>212504.41665699997</v>
      </c>
      <c r="C32" s="134">
        <v>200273.97710600001</v>
      </c>
      <c r="D32" s="134">
        <v>238905.542573432</v>
      </c>
      <c r="E32" s="134">
        <v>63313.755427999997</v>
      </c>
      <c r="F32" s="134">
        <v>49144.7</v>
      </c>
      <c r="G32" s="134">
        <v>56562.766893</v>
      </c>
      <c r="H32" s="134">
        <v>48636.113451999998</v>
      </c>
      <c r="I32" s="134">
        <v>63313.755427999997</v>
      </c>
      <c r="J32" s="77"/>
      <c r="K32" s="77"/>
      <c r="L32" s="77"/>
      <c r="M32" s="77"/>
      <c r="N32" s="77"/>
      <c r="O32" s="77"/>
      <c r="P32" s="77"/>
      <c r="Q32" s="77"/>
    </row>
    <row r="33" spans="1:17" ht="30" customHeight="1" x14ac:dyDescent="0.4">
      <c r="A33" s="24" t="s">
        <v>241</v>
      </c>
      <c r="B33" s="132">
        <v>6767.126419320527</v>
      </c>
      <c r="C33" s="132">
        <v>22372.283274000001</v>
      </c>
      <c r="D33" s="132">
        <v>10474.629469</v>
      </c>
      <c r="E33" s="132">
        <v>25.281009000000001</v>
      </c>
      <c r="F33" s="132">
        <v>2364.3000000000002</v>
      </c>
      <c r="G33" s="132">
        <v>21710.474134</v>
      </c>
      <c r="H33" s="132">
        <v>213.90976499999999</v>
      </c>
      <c r="I33" s="132">
        <v>25.281009000000001</v>
      </c>
      <c r="J33" s="77"/>
      <c r="K33" s="77"/>
      <c r="L33" s="77"/>
      <c r="M33" s="77"/>
      <c r="N33" s="77"/>
      <c r="O33" s="77"/>
      <c r="P33" s="77"/>
      <c r="Q33" s="77"/>
    </row>
    <row r="34" spans="1:17" ht="30" customHeight="1" x14ac:dyDescent="0.4">
      <c r="A34" s="24" t="s">
        <v>242</v>
      </c>
      <c r="B34" s="132">
        <f>B33+B29+B23+B20+B15+B12+B5</f>
        <v>7374370.5471421592</v>
      </c>
      <c r="C34" s="132">
        <v>6697965.9363650493</v>
      </c>
      <c r="D34" s="132">
        <v>8817557.724007735</v>
      </c>
      <c r="E34" s="132">
        <v>2286508.3769816761</v>
      </c>
      <c r="F34" s="132">
        <v>1545444.6</v>
      </c>
      <c r="G34" s="132">
        <v>1727677.7007240001</v>
      </c>
      <c r="H34" s="132">
        <v>1691201.3972231299</v>
      </c>
      <c r="I34" s="132">
        <v>2286508.3769816761</v>
      </c>
      <c r="J34" s="77"/>
      <c r="K34" s="77"/>
      <c r="L34" s="77"/>
      <c r="M34" s="77"/>
      <c r="N34" s="77"/>
      <c r="O34" s="77"/>
      <c r="P34" s="77"/>
      <c r="Q34" s="77"/>
    </row>
    <row r="35" spans="1:17" ht="30" customHeight="1" x14ac:dyDescent="0.25">
      <c r="A35" s="128"/>
      <c r="F35" s="37"/>
      <c r="I35" s="24"/>
      <c r="J35" s="24"/>
      <c r="K35" s="24"/>
      <c r="L35" s="24"/>
      <c r="M35" s="24"/>
      <c r="N35" s="24"/>
    </row>
    <row r="36" spans="1:17" ht="30" customHeight="1" x14ac:dyDescent="0.35">
      <c r="A36" s="128" t="s">
        <v>243</v>
      </c>
      <c r="B36" s="77"/>
      <c r="C36" s="77"/>
      <c r="D36" s="77"/>
      <c r="E36" s="77"/>
      <c r="F36" s="77"/>
      <c r="G36" s="77"/>
      <c r="H36" s="77"/>
      <c r="I36" s="77"/>
      <c r="J36" s="24"/>
      <c r="K36" s="24"/>
      <c r="L36" s="24"/>
      <c r="M36" s="24"/>
      <c r="N36" s="24"/>
    </row>
    <row r="37" spans="1:17" s="133" customFormat="1" ht="30" customHeight="1" x14ac:dyDescent="0.25">
      <c r="A37" s="24" t="s">
        <v>213</v>
      </c>
      <c r="B37" s="24">
        <f t="shared" ref="B37:B66" si="0">B5/B$34*100</f>
        <v>16.339637397390629</v>
      </c>
      <c r="C37" s="24">
        <f>C5/$C$34*100</f>
        <v>16.289516873597538</v>
      </c>
      <c r="D37" s="24">
        <f>D5/$D$34*100</f>
        <v>12.799497224790764</v>
      </c>
      <c r="E37" s="24">
        <f>E5/$E$34*100</f>
        <v>13.217834809547957</v>
      </c>
      <c r="F37" s="24">
        <f>F5/$F$34*100</f>
        <v>14.384184331162695</v>
      </c>
      <c r="G37" s="24">
        <f>G5/$G$34*100</f>
        <v>14.92091230991594</v>
      </c>
      <c r="H37" s="24">
        <f>H5/$H$34*100</f>
        <v>13.063624446902475</v>
      </c>
      <c r="I37" s="24">
        <f>I5/$I$34*100</f>
        <v>13.217834809547957</v>
      </c>
      <c r="J37" s="24"/>
      <c r="K37" s="24"/>
      <c r="L37" s="24"/>
      <c r="M37" s="24"/>
      <c r="N37" s="24"/>
    </row>
    <row r="38" spans="1:17" s="133" customFormat="1" ht="30" customHeight="1" x14ac:dyDescent="0.25">
      <c r="A38" s="24" t="s">
        <v>214</v>
      </c>
      <c r="B38" s="24">
        <f t="shared" si="0"/>
        <v>4.9400761394229029</v>
      </c>
      <c r="C38" s="24">
        <f t="shared" ref="C38:C66" si="1">C6/$C$34*100</f>
        <v>6.7404543450994643</v>
      </c>
      <c r="D38" s="24">
        <f t="shared" ref="D38:D66" si="2">D6/$D$34*100</f>
        <v>5.9176317921491641</v>
      </c>
      <c r="E38" s="24">
        <f t="shared" ref="E38:E66" si="3">E6/$E$34*100</f>
        <v>6.7085532655622231</v>
      </c>
      <c r="F38" s="24">
        <f t="shared" ref="F38:F66" si="4">F6/$F$34*100</f>
        <v>4.6153644071097721</v>
      </c>
      <c r="G38" s="24">
        <f t="shared" ref="G38:G66" si="5">G6/$G$34*100</f>
        <v>4.0600777566096413</v>
      </c>
      <c r="H38" s="24">
        <f t="shared" ref="H38:H66" si="6">H6/$H$34*100</f>
        <v>5.6473272802787386</v>
      </c>
      <c r="I38" s="24">
        <f t="shared" ref="I38:I66" si="7">I6/$I$34*100</f>
        <v>6.7085532655622231</v>
      </c>
      <c r="J38" s="24"/>
      <c r="K38" s="24"/>
      <c r="L38" s="24"/>
      <c r="M38" s="24"/>
      <c r="N38" s="24"/>
    </row>
    <row r="39" spans="1:17" ht="30" customHeight="1" x14ac:dyDescent="0.25">
      <c r="A39" s="24" t="s">
        <v>215</v>
      </c>
      <c r="B39" s="24">
        <f t="shared" si="0"/>
        <v>3.8879036500560722</v>
      </c>
      <c r="C39" s="24">
        <f t="shared" si="1"/>
        <v>3.9267794077605664</v>
      </c>
      <c r="D39" s="24">
        <f t="shared" si="2"/>
        <v>3.3237701224324292</v>
      </c>
      <c r="E39" s="24">
        <f t="shared" si="3"/>
        <v>3.8182872093496667</v>
      </c>
      <c r="F39" s="24">
        <f t="shared" si="4"/>
        <v>3.5573193629846065</v>
      </c>
      <c r="G39" s="24">
        <f t="shared" si="5"/>
        <v>3.1247289189052427</v>
      </c>
      <c r="H39" s="24">
        <f t="shared" si="6"/>
        <v>2.5784569046242747</v>
      </c>
      <c r="I39" s="24">
        <f t="shared" si="7"/>
        <v>3.8182872093496667</v>
      </c>
      <c r="J39" s="24"/>
      <c r="K39" s="24"/>
      <c r="L39" s="24"/>
      <c r="M39" s="24"/>
      <c r="N39" s="24"/>
    </row>
    <row r="40" spans="1:17" ht="30" customHeight="1" x14ac:dyDescent="0.25">
      <c r="A40" s="128" t="s">
        <v>216</v>
      </c>
      <c r="B40" s="128">
        <f t="shared" si="0"/>
        <v>1.0521724893668305</v>
      </c>
      <c r="C40" s="128">
        <f t="shared" si="1"/>
        <v>2.8136749373388974</v>
      </c>
      <c r="D40" s="24">
        <f t="shared" si="2"/>
        <v>2.5938616697167349</v>
      </c>
      <c r="E40" s="24">
        <f t="shared" si="3"/>
        <v>2.8902660562125555</v>
      </c>
      <c r="F40" s="24">
        <f t="shared" si="4"/>
        <v>1.0580450441251661</v>
      </c>
      <c r="G40" s="24">
        <f t="shared" si="5"/>
        <v>0.93534883770439781</v>
      </c>
      <c r="H40" s="24">
        <f t="shared" si="6"/>
        <v>3.0688703756544635</v>
      </c>
      <c r="I40" s="24">
        <f t="shared" si="7"/>
        <v>2.8902660562125555</v>
      </c>
      <c r="J40" s="24"/>
      <c r="K40" s="24"/>
      <c r="L40" s="24"/>
      <c r="M40" s="24"/>
      <c r="N40" s="24"/>
    </row>
    <row r="41" spans="1:17" s="133" customFormat="1" ht="30" customHeight="1" x14ac:dyDescent="0.25">
      <c r="A41" s="24" t="s">
        <v>217</v>
      </c>
      <c r="B41" s="24">
        <f t="shared" si="0"/>
        <v>11.399561257967724</v>
      </c>
      <c r="C41" s="24">
        <f t="shared" si="1"/>
        <v>9.5490625284980748</v>
      </c>
      <c r="D41" s="24">
        <f t="shared" si="2"/>
        <v>6.8818654326416038</v>
      </c>
      <c r="E41" s="24">
        <f t="shared" si="3"/>
        <v>6.5092815439857343</v>
      </c>
      <c r="F41" s="24">
        <f t="shared" si="4"/>
        <v>9.7688199240529237</v>
      </c>
      <c r="G41" s="24">
        <f t="shared" si="5"/>
        <v>10.860834553306299</v>
      </c>
      <c r="H41" s="24">
        <f t="shared" si="6"/>
        <v>7.4162971666237354</v>
      </c>
      <c r="I41" s="24">
        <f t="shared" si="7"/>
        <v>6.5092815439857343</v>
      </c>
      <c r="J41" s="24"/>
      <c r="K41" s="24"/>
      <c r="L41" s="24"/>
      <c r="M41" s="24"/>
    </row>
    <row r="42" spans="1:17" ht="30" customHeight="1" x14ac:dyDescent="0.25">
      <c r="A42" s="128" t="s">
        <v>218</v>
      </c>
      <c r="B42" s="128">
        <f t="shared" si="0"/>
        <v>4.8286842382092683</v>
      </c>
      <c r="C42" s="128">
        <f t="shared" si="1"/>
        <v>4.3180591001028485</v>
      </c>
      <c r="D42" s="24">
        <f t="shared" si="2"/>
        <v>3.8984650414429591</v>
      </c>
      <c r="E42" s="24">
        <f t="shared" si="3"/>
        <v>3.5074398964094722</v>
      </c>
      <c r="F42" s="24">
        <f t="shared" si="4"/>
        <v>4.8084091788214209</v>
      </c>
      <c r="G42" s="24">
        <f t="shared" si="5"/>
        <v>3.9684748882426528</v>
      </c>
      <c r="H42" s="24">
        <f t="shared" si="6"/>
        <v>4.0730488034543537</v>
      </c>
      <c r="I42" s="24">
        <f t="shared" si="7"/>
        <v>3.5074398964094722</v>
      </c>
      <c r="J42" s="24"/>
      <c r="K42" s="24"/>
      <c r="L42" s="24"/>
      <c r="M42" s="24"/>
    </row>
    <row r="43" spans="1:17" ht="30" customHeight="1" x14ac:dyDescent="0.25">
      <c r="A43" s="128" t="s">
        <v>219</v>
      </c>
      <c r="B43" s="128">
        <f t="shared" si="0"/>
        <v>6.5708770197584547</v>
      </c>
      <c r="C43" s="128">
        <f t="shared" si="1"/>
        <v>5.2310034283952236</v>
      </c>
      <c r="D43" s="24">
        <f t="shared" si="2"/>
        <v>2.9834003911986438</v>
      </c>
      <c r="E43" s="24">
        <f t="shared" si="3"/>
        <v>3.0018416475762622</v>
      </c>
      <c r="F43" s="24">
        <f t="shared" si="4"/>
        <v>4.9604107452315009</v>
      </c>
      <c r="G43" s="24">
        <f t="shared" si="5"/>
        <v>6.8923596650636467</v>
      </c>
      <c r="H43" s="24">
        <f t="shared" si="6"/>
        <v>3.3432483631693812</v>
      </c>
      <c r="I43" s="24">
        <f t="shared" si="7"/>
        <v>3.0018416475762622</v>
      </c>
      <c r="J43" s="128"/>
      <c r="K43" s="128"/>
      <c r="L43" s="128"/>
      <c r="M43" s="128"/>
    </row>
    <row r="44" spans="1:17" s="133" customFormat="1" ht="30" customHeight="1" x14ac:dyDescent="0.25">
      <c r="A44" s="24" t="s">
        <v>220</v>
      </c>
      <c r="B44" s="24">
        <f t="shared" si="0"/>
        <v>26.967643449754398</v>
      </c>
      <c r="C44" s="24">
        <f t="shared" si="1"/>
        <v>27.233860143530936</v>
      </c>
      <c r="D44" s="24">
        <f t="shared" si="2"/>
        <v>22.694196814543648</v>
      </c>
      <c r="E44" s="24">
        <f t="shared" si="3"/>
        <v>24.231789524813333</v>
      </c>
      <c r="F44" s="24">
        <f t="shared" si="4"/>
        <v>28.166231257982329</v>
      </c>
      <c r="G44" s="24">
        <f t="shared" si="5"/>
        <v>28.373737795745939</v>
      </c>
      <c r="H44" s="24">
        <f t="shared" si="6"/>
        <v>24.620745443691163</v>
      </c>
      <c r="I44" s="24">
        <f t="shared" si="7"/>
        <v>24.231789524813333</v>
      </c>
      <c r="J44" s="24"/>
      <c r="K44" s="24"/>
      <c r="L44" s="24"/>
      <c r="M44" s="24"/>
    </row>
    <row r="45" spans="1:17" ht="30" customHeight="1" x14ac:dyDescent="0.25">
      <c r="A45" s="128" t="s">
        <v>221</v>
      </c>
      <c r="B45" s="128">
        <f t="shared" si="0"/>
        <v>1.2052234232173669</v>
      </c>
      <c r="C45" s="128">
        <f t="shared" si="1"/>
        <v>1.1491848272040079</v>
      </c>
      <c r="D45" s="24">
        <f t="shared" si="2"/>
        <v>1.2329281718667162</v>
      </c>
      <c r="E45" s="24">
        <f t="shared" si="3"/>
        <v>1.7510614815398013</v>
      </c>
      <c r="F45" s="24">
        <f t="shared" si="4"/>
        <v>1.1706275333324792</v>
      </c>
      <c r="G45" s="24">
        <f t="shared" si="5"/>
        <v>1.3155555336203839</v>
      </c>
      <c r="H45" s="24">
        <f t="shared" si="6"/>
        <v>0.99048248725517907</v>
      </c>
      <c r="I45" s="24">
        <f t="shared" si="7"/>
        <v>1.7510614815398013</v>
      </c>
      <c r="J45" s="24"/>
      <c r="K45" s="24"/>
      <c r="L45" s="24"/>
      <c r="M45" s="24"/>
    </row>
    <row r="46" spans="1:17" ht="30" customHeight="1" x14ac:dyDescent="0.25">
      <c r="A46" s="24" t="s">
        <v>222</v>
      </c>
      <c r="B46" s="24">
        <f t="shared" si="0"/>
        <v>25.762421111375382</v>
      </c>
      <c r="C46" s="24">
        <f t="shared" si="1"/>
        <v>26.084675316326933</v>
      </c>
      <c r="D46" s="24">
        <f t="shared" si="2"/>
        <v>21.461268642676938</v>
      </c>
      <c r="E46" s="24">
        <f t="shared" si="3"/>
        <v>22.480728043273526</v>
      </c>
      <c r="F46" s="24">
        <f t="shared" si="4"/>
        <v>26.995603724649847</v>
      </c>
      <c r="G46" s="24">
        <f t="shared" si="5"/>
        <v>27.058182262125552</v>
      </c>
      <c r="H46" s="24">
        <f t="shared" si="6"/>
        <v>23.630262956435981</v>
      </c>
      <c r="I46" s="24">
        <f t="shared" si="7"/>
        <v>22.480728043273526</v>
      </c>
      <c r="J46" s="24"/>
      <c r="K46" s="24"/>
      <c r="L46" s="24"/>
      <c r="M46" s="24"/>
    </row>
    <row r="47" spans="1:17" s="133" customFormat="1" ht="30" customHeight="1" x14ac:dyDescent="0.25">
      <c r="A47" s="24" t="s">
        <v>223</v>
      </c>
      <c r="B47" s="24">
        <f t="shared" si="0"/>
        <v>15.315219257195103</v>
      </c>
      <c r="C47" s="24">
        <f t="shared" si="1"/>
        <v>18.075266544249953</v>
      </c>
      <c r="D47" s="24">
        <f t="shared" si="2"/>
        <v>28.20711668224164</v>
      </c>
      <c r="E47" s="24">
        <f t="shared" si="3"/>
        <v>32.498939815242984</v>
      </c>
      <c r="F47" s="24">
        <f t="shared" si="4"/>
        <v>13.904458302808138</v>
      </c>
      <c r="G47" s="24">
        <f t="shared" si="5"/>
        <v>16.095372408549899</v>
      </c>
      <c r="H47" s="24">
        <f t="shared" si="6"/>
        <v>25.158883952693365</v>
      </c>
      <c r="I47" s="24">
        <f t="shared" si="7"/>
        <v>32.498939815242984</v>
      </c>
      <c r="J47" s="24"/>
      <c r="K47" s="24"/>
      <c r="L47" s="24"/>
      <c r="M47" s="24"/>
    </row>
    <row r="48" spans="1:17" s="133" customFormat="1" ht="30" customHeight="1" x14ac:dyDescent="0.25">
      <c r="A48" s="24" t="s">
        <v>224</v>
      </c>
      <c r="B48" s="24">
        <f t="shared" si="0"/>
        <v>2.6596227074052819E-2</v>
      </c>
      <c r="C48" s="24">
        <f t="shared" si="1"/>
        <v>6.2582665511058844E-2</v>
      </c>
      <c r="D48" s="24">
        <f t="shared" si="2"/>
        <v>0.13304460019648079</v>
      </c>
      <c r="E48" s="24">
        <f t="shared" si="3"/>
        <v>1.1737761501415694E-3</v>
      </c>
      <c r="F48" s="24">
        <f t="shared" si="4"/>
        <v>3.8823779254202966E-4</v>
      </c>
      <c r="G48" s="24">
        <f t="shared" si="5"/>
        <v>3.8914272014870627E-4</v>
      </c>
      <c r="H48" s="24">
        <f t="shared" si="6"/>
        <v>0.13113634080727971</v>
      </c>
      <c r="I48" s="24">
        <f t="shared" si="7"/>
        <v>1.1737761501415694E-3</v>
      </c>
      <c r="J48" s="24"/>
      <c r="K48" s="24"/>
      <c r="L48" s="24"/>
      <c r="M48" s="24"/>
    </row>
    <row r="49" spans="1:13" s="133" customFormat="1" ht="30" customHeight="1" x14ac:dyDescent="0.25">
      <c r="A49" s="24" t="s">
        <v>225</v>
      </c>
      <c r="B49" s="24">
        <f t="shared" si="0"/>
        <v>15.288623030121054</v>
      </c>
      <c r="C49" s="24">
        <f t="shared" si="1"/>
        <v>18.012683878738901</v>
      </c>
      <c r="D49" s="24">
        <f t="shared" si="2"/>
        <v>28.074072082045159</v>
      </c>
      <c r="E49" s="24">
        <f t="shared" si="3"/>
        <v>32.497766039092838</v>
      </c>
      <c r="F49" s="24">
        <f t="shared" si="4"/>
        <v>13.904070065015596</v>
      </c>
      <c r="G49" s="24">
        <f t="shared" si="5"/>
        <v>16.09498326582975</v>
      </c>
      <c r="H49" s="24">
        <f t="shared" si="6"/>
        <v>25.027747611886085</v>
      </c>
      <c r="I49" s="24">
        <f t="shared" si="7"/>
        <v>32.497766039092838</v>
      </c>
      <c r="J49" s="24"/>
      <c r="K49" s="24"/>
      <c r="L49" s="24"/>
      <c r="M49" s="24"/>
    </row>
    <row r="50" spans="1:13" ht="30" customHeight="1" x14ac:dyDescent="0.25">
      <c r="A50" s="128" t="s">
        <v>226</v>
      </c>
      <c r="B50" s="128">
        <f t="shared" si="0"/>
        <v>14.034550106299243</v>
      </c>
      <c r="C50" s="128">
        <f t="shared" si="1"/>
        <v>16.992035853420631</v>
      </c>
      <c r="D50" s="24">
        <f t="shared" si="2"/>
        <v>18.44711860619925</v>
      </c>
      <c r="E50" s="24">
        <f t="shared" si="3"/>
        <v>22.214563175486258</v>
      </c>
      <c r="F50" s="24">
        <f t="shared" si="4"/>
        <v>12.455050151910976</v>
      </c>
      <c r="G50" s="24">
        <f t="shared" si="5"/>
        <v>15.261937139693565</v>
      </c>
      <c r="H50" s="24">
        <f t="shared" si="6"/>
        <v>15.206329791510937</v>
      </c>
      <c r="I50" s="24">
        <f t="shared" si="7"/>
        <v>22.214563175486258</v>
      </c>
      <c r="J50" s="24"/>
      <c r="K50" s="24"/>
      <c r="L50" s="24"/>
      <c r="M50" s="24"/>
    </row>
    <row r="51" spans="1:13" ht="30" customHeight="1" x14ac:dyDescent="0.25">
      <c r="A51" s="128" t="s">
        <v>227</v>
      </c>
      <c r="B51" s="128">
        <f t="shared" si="0"/>
        <v>1.2540729238218102</v>
      </c>
      <c r="C51" s="128">
        <f t="shared" si="1"/>
        <v>1.0206480253182661</v>
      </c>
      <c r="D51" s="24">
        <f t="shared" si="2"/>
        <v>9.6269534758459088</v>
      </c>
      <c r="E51" s="24">
        <f t="shared" si="3"/>
        <v>10.283202863607103</v>
      </c>
      <c r="F51" s="24">
        <f t="shared" si="4"/>
        <v>1.4490199131046171</v>
      </c>
      <c r="G51" s="24">
        <f t="shared" si="5"/>
        <v>0.83304612613618534</v>
      </c>
      <c r="H51" s="24">
        <f t="shared" si="6"/>
        <v>9.8214178203755633</v>
      </c>
      <c r="I51" s="24">
        <f t="shared" si="7"/>
        <v>10.283202863607103</v>
      </c>
      <c r="J51" s="24"/>
      <c r="K51" s="24"/>
      <c r="L51" s="24"/>
      <c r="M51" s="24"/>
    </row>
    <row r="52" spans="1:13" s="133" customFormat="1" ht="30" customHeight="1" x14ac:dyDescent="0.25">
      <c r="A52" s="24" t="s">
        <v>228</v>
      </c>
      <c r="B52" s="24">
        <f t="shared" si="0"/>
        <v>22.474581649674327</v>
      </c>
      <c r="C52" s="24">
        <f t="shared" si="1"/>
        <v>22.643531601193562</v>
      </c>
      <c r="D52" s="24">
        <f t="shared" si="2"/>
        <v>22.387412671748539</v>
      </c>
      <c r="E52" s="24">
        <f t="shared" si="3"/>
        <v>18.811499764967579</v>
      </c>
      <c r="F52" s="24">
        <f t="shared" si="4"/>
        <v>22.282060450436074</v>
      </c>
      <c r="G52" s="24">
        <f t="shared" si="5"/>
        <v>24.212462229483066</v>
      </c>
      <c r="H52" s="24">
        <f t="shared" si="6"/>
        <v>23.111771426230128</v>
      </c>
      <c r="I52" s="24">
        <f t="shared" si="7"/>
        <v>18.811499764967579</v>
      </c>
      <c r="J52" s="24"/>
      <c r="K52" s="24"/>
      <c r="L52" s="24"/>
      <c r="M52" s="24"/>
    </row>
    <row r="53" spans="1:13" ht="30" customHeight="1" x14ac:dyDescent="0.25">
      <c r="A53" s="128" t="s">
        <v>229</v>
      </c>
      <c r="B53" s="128">
        <f t="shared" si="0"/>
        <v>17.105217833932144</v>
      </c>
      <c r="C53" s="128">
        <f t="shared" si="1"/>
        <v>15.842171775851927</v>
      </c>
      <c r="D53" s="24">
        <f t="shared" si="2"/>
        <v>16.163067032642797</v>
      </c>
      <c r="E53" s="24">
        <f t="shared" si="3"/>
        <v>12.875169616906341</v>
      </c>
      <c r="F53" s="24">
        <f t="shared" si="4"/>
        <v>17.247425109900412</v>
      </c>
      <c r="G53" s="24">
        <f t="shared" si="5"/>
        <v>16.765731142481961</v>
      </c>
      <c r="H53" s="24">
        <f t="shared" si="6"/>
        <v>16.50973350568843</v>
      </c>
      <c r="I53" s="24">
        <f t="shared" si="7"/>
        <v>12.875169616906341</v>
      </c>
      <c r="J53" s="128"/>
      <c r="K53" s="128"/>
      <c r="L53" s="128"/>
      <c r="M53" s="128"/>
    </row>
    <row r="54" spans="1:13" ht="30" customHeight="1" x14ac:dyDescent="0.25">
      <c r="A54" s="24" t="s">
        <v>230</v>
      </c>
      <c r="B54" s="24">
        <f t="shared" si="0"/>
        <v>5.369363815742183</v>
      </c>
      <c r="C54" s="24">
        <f t="shared" si="1"/>
        <v>6.8013598253416339</v>
      </c>
      <c r="D54" s="24">
        <f t="shared" si="2"/>
        <v>6.2243456391057421</v>
      </c>
      <c r="E54" s="24">
        <f t="shared" si="3"/>
        <v>5.9363301480612849</v>
      </c>
      <c r="F54" s="24">
        <f t="shared" si="4"/>
        <v>5.0346353405356616</v>
      </c>
      <c r="G54" s="24">
        <f t="shared" si="5"/>
        <v>7.446731087001103</v>
      </c>
      <c r="H54" s="24">
        <f t="shared" si="6"/>
        <v>6.6020379205417532</v>
      </c>
      <c r="I54" s="24">
        <f t="shared" si="7"/>
        <v>5.9363301480612849</v>
      </c>
      <c r="J54" s="128"/>
      <c r="K54" s="128"/>
      <c r="L54" s="128"/>
      <c r="M54" s="128"/>
    </row>
    <row r="55" spans="1:13" s="133" customFormat="1" ht="30" customHeight="1" x14ac:dyDescent="0.25">
      <c r="A55" s="24" t="s">
        <v>231</v>
      </c>
      <c r="B55" s="24">
        <f t="shared" si="0"/>
        <v>12.041158769898228</v>
      </c>
      <c r="C55" s="24">
        <f t="shared" si="1"/>
        <v>9.4699613802041593</v>
      </c>
      <c r="D55" s="24">
        <f t="shared" si="2"/>
        <v>9.3289415481753117</v>
      </c>
      <c r="E55" s="24">
        <f t="shared" si="3"/>
        <v>6.9277285604462682</v>
      </c>
      <c r="F55" s="24">
        <f t="shared" si="4"/>
        <v>14.406792711948393</v>
      </c>
      <c r="G55" s="24">
        <f t="shared" si="5"/>
        <v>8.3715308088649945</v>
      </c>
      <c r="H55" s="24">
        <f t="shared" si="6"/>
        <v>9.1163517677959724</v>
      </c>
      <c r="I55" s="24">
        <f t="shared" si="7"/>
        <v>6.9277285604462682</v>
      </c>
      <c r="J55" s="24"/>
      <c r="K55" s="24"/>
      <c r="L55" s="24"/>
      <c r="M55" s="24"/>
    </row>
    <row r="56" spans="1:13" s="133" customFormat="1" ht="30" customHeight="1" x14ac:dyDescent="0.25">
      <c r="A56" s="24" t="s">
        <v>232</v>
      </c>
      <c r="B56" s="24">
        <f t="shared" si="0"/>
        <v>3.9093412142507917</v>
      </c>
      <c r="C56" s="24">
        <f t="shared" si="1"/>
        <v>2.312745759081408</v>
      </c>
      <c r="D56" s="24">
        <f t="shared" si="2"/>
        <v>1.9143796277990879</v>
      </c>
      <c r="E56" s="24">
        <f t="shared" si="3"/>
        <v>1.8068953684979696</v>
      </c>
      <c r="F56" s="24">
        <f t="shared" si="4"/>
        <v>4.1251106639474493</v>
      </c>
      <c r="G56" s="24">
        <f t="shared" si="5"/>
        <v>2.2255788957562399</v>
      </c>
      <c r="H56" s="24">
        <f t="shared" si="6"/>
        <v>1.9562476362852144</v>
      </c>
      <c r="I56" s="24">
        <f t="shared" si="7"/>
        <v>1.8068953684979696</v>
      </c>
      <c r="J56" s="24"/>
      <c r="K56" s="24"/>
      <c r="L56" s="24"/>
      <c r="M56" s="24"/>
    </row>
    <row r="57" spans="1:13" s="133" customFormat="1" ht="30" customHeight="1" x14ac:dyDescent="0.25">
      <c r="A57" s="24" t="s">
        <v>233</v>
      </c>
      <c r="B57" s="24">
        <f t="shared" si="0"/>
        <v>5.0936572967786198</v>
      </c>
      <c r="C57" s="24">
        <f t="shared" si="1"/>
        <v>4.4858481422205969</v>
      </c>
      <c r="D57" s="24">
        <f t="shared" si="2"/>
        <v>3.4646460747427144</v>
      </c>
      <c r="E57" s="24">
        <f t="shared" si="3"/>
        <v>1.7316524023090123</v>
      </c>
      <c r="F57" s="24">
        <f t="shared" si="4"/>
        <v>6.8505593794821245</v>
      </c>
      <c r="G57" s="24">
        <f t="shared" si="5"/>
        <v>3.5795947638893368</v>
      </c>
      <c r="H57" s="24">
        <f t="shared" si="6"/>
        <v>3.9385746589442334</v>
      </c>
      <c r="I57" s="24">
        <f t="shared" si="7"/>
        <v>1.7316524023090123</v>
      </c>
      <c r="J57" s="24"/>
      <c r="K57" s="24"/>
      <c r="L57" s="24"/>
      <c r="M57" s="24"/>
    </row>
    <row r="58" spans="1:13" ht="30" customHeight="1" x14ac:dyDescent="0.25">
      <c r="A58" s="128" t="s">
        <v>234</v>
      </c>
      <c r="B58" s="128">
        <f t="shared" si="0"/>
        <v>2.7304437209089216</v>
      </c>
      <c r="C58" s="128">
        <f t="shared" si="1"/>
        <v>2.4730743127501635</v>
      </c>
      <c r="D58" s="24">
        <f t="shared" si="2"/>
        <v>1.9349248878345917</v>
      </c>
      <c r="E58" s="24">
        <f t="shared" si="3"/>
        <v>0.89794100155901335</v>
      </c>
      <c r="F58" s="24">
        <f t="shared" si="4"/>
        <v>3.862079559500224</v>
      </c>
      <c r="G58" s="24">
        <f t="shared" si="5"/>
        <v>1.703649204632645</v>
      </c>
      <c r="H58" s="24">
        <f t="shared" si="6"/>
        <v>2.4327630655518422</v>
      </c>
      <c r="I58" s="24">
        <f t="shared" si="7"/>
        <v>0.89794100155901335</v>
      </c>
      <c r="J58" s="128"/>
      <c r="K58" s="24"/>
      <c r="L58" s="24"/>
      <c r="M58" s="128"/>
    </row>
    <row r="59" spans="1:13" ht="30" customHeight="1" x14ac:dyDescent="0.25">
      <c r="A59" s="128" t="s">
        <v>235</v>
      </c>
      <c r="B59" s="128">
        <f t="shared" si="0"/>
        <v>2.3632135758696977</v>
      </c>
      <c r="C59" s="128">
        <f t="shared" si="1"/>
        <v>2.0127738294704338</v>
      </c>
      <c r="D59" s="24">
        <f t="shared" si="2"/>
        <v>1.5297211869081231</v>
      </c>
      <c r="E59" s="24">
        <f t="shared" si="3"/>
        <v>0.83371140074999894</v>
      </c>
      <c r="F59" s="24">
        <f t="shared" si="4"/>
        <v>2.9884798199819</v>
      </c>
      <c r="G59" s="24">
        <f t="shared" si="5"/>
        <v>1.875945559256692</v>
      </c>
      <c r="H59" s="24">
        <f t="shared" si="6"/>
        <v>1.5058115933923915</v>
      </c>
      <c r="I59" s="24">
        <f t="shared" si="7"/>
        <v>0.83371140074999894</v>
      </c>
      <c r="J59" s="128"/>
      <c r="K59" s="24"/>
      <c r="L59" s="24"/>
      <c r="M59" s="128"/>
    </row>
    <row r="60" spans="1:13" s="133" customFormat="1" ht="30" customHeight="1" x14ac:dyDescent="0.25">
      <c r="A60" s="24" t="s">
        <v>236</v>
      </c>
      <c r="B60" s="24">
        <f t="shared" si="0"/>
        <v>3.038160258868817</v>
      </c>
      <c r="C60" s="24">
        <f t="shared" si="1"/>
        <v>2.6713674789021531</v>
      </c>
      <c r="D60" s="24">
        <f t="shared" si="2"/>
        <v>3.9499158456335102</v>
      </c>
      <c r="E60" s="24">
        <f t="shared" si="3"/>
        <v>3.3891807896392865</v>
      </c>
      <c r="F60" s="24">
        <f t="shared" si="4"/>
        <v>3.4311226685188196</v>
      </c>
      <c r="G60" s="24">
        <f t="shared" si="5"/>
        <v>2.5663571492194159</v>
      </c>
      <c r="H60" s="24">
        <f t="shared" si="6"/>
        <v>3.2215294725665249</v>
      </c>
      <c r="I60" s="24">
        <f t="shared" si="7"/>
        <v>3.3891807896392865</v>
      </c>
      <c r="J60" s="24"/>
      <c r="K60" s="24"/>
      <c r="L60" s="24"/>
      <c r="M60" s="24"/>
    </row>
    <row r="61" spans="1:13" s="133" customFormat="1" ht="30" customHeight="1" x14ac:dyDescent="0.25">
      <c r="A61" s="24" t="s">
        <v>237</v>
      </c>
      <c r="B61" s="24">
        <f t="shared" si="0"/>
        <v>6.7699939975822838</v>
      </c>
      <c r="C61" s="24">
        <f t="shared" si="1"/>
        <v>5.9538473770205425</v>
      </c>
      <c r="D61" s="24">
        <f t="shared" si="2"/>
        <v>4.4640421932094938</v>
      </c>
      <c r="E61" s="24">
        <f t="shared" si="3"/>
        <v>4.311101864960933</v>
      </c>
      <c r="F61" s="24">
        <f t="shared" si="4"/>
        <v>6.7032878435111813</v>
      </c>
      <c r="G61" s="24">
        <f t="shared" si="5"/>
        <v>6.7693568875137906</v>
      </c>
      <c r="H61" s="24">
        <f t="shared" si="6"/>
        <v>4.9159745717057248</v>
      </c>
      <c r="I61" s="24">
        <f t="shared" si="7"/>
        <v>4.311101864960933</v>
      </c>
      <c r="J61" s="24"/>
      <c r="K61" s="24"/>
      <c r="L61" s="24"/>
      <c r="M61" s="24"/>
    </row>
    <row r="62" spans="1:13" ht="30" customHeight="1" x14ac:dyDescent="0.25">
      <c r="A62" s="128" t="s">
        <v>238</v>
      </c>
      <c r="B62" s="128">
        <f t="shared" si="0"/>
        <v>2.5320779497087074</v>
      </c>
      <c r="C62" s="128">
        <f t="shared" si="1"/>
        <v>1.6532174200350389</v>
      </c>
      <c r="D62" s="24">
        <f t="shared" si="2"/>
        <v>0.79021436179736515</v>
      </c>
      <c r="E62" s="24">
        <f t="shared" si="3"/>
        <v>0.6918547618433577</v>
      </c>
      <c r="F62" s="24">
        <f t="shared" si="4"/>
        <v>2.1262813303045607</v>
      </c>
      <c r="G62" s="24">
        <f t="shared" si="5"/>
        <v>2.0978691967148402</v>
      </c>
      <c r="H62" s="24">
        <f t="shared" si="6"/>
        <v>0.97081844527555183</v>
      </c>
      <c r="I62" s="24">
        <f t="shared" si="7"/>
        <v>0.6918547618433577</v>
      </c>
      <c r="J62" s="128"/>
      <c r="K62" s="24"/>
      <c r="L62" s="24"/>
      <c r="M62" s="128"/>
    </row>
    <row r="63" spans="1:13" ht="30" customHeight="1" x14ac:dyDescent="0.25">
      <c r="A63" s="128" t="s">
        <v>239</v>
      </c>
      <c r="B63" s="128">
        <f t="shared" si="0"/>
        <v>1.3562542802891777</v>
      </c>
      <c r="C63" s="128">
        <f t="shared" si="1"/>
        <v>1.3105583589999288</v>
      </c>
      <c r="D63" s="24">
        <f t="shared" si="2"/>
        <v>0.96439796374072939</v>
      </c>
      <c r="E63" s="24">
        <f t="shared" si="3"/>
        <v>0.85023230022506036</v>
      </c>
      <c r="F63" s="24">
        <f t="shared" si="4"/>
        <v>1.3970348726832396</v>
      </c>
      <c r="G63" s="24">
        <f t="shared" si="5"/>
        <v>1.3975687839740942</v>
      </c>
      <c r="H63" s="24">
        <f t="shared" si="6"/>
        <v>1.0693239794216547</v>
      </c>
      <c r="I63" s="24">
        <f t="shared" si="7"/>
        <v>0.85023230022506036</v>
      </c>
      <c r="J63" s="128"/>
      <c r="K63" s="128"/>
      <c r="L63" s="128"/>
      <c r="M63" s="128"/>
    </row>
    <row r="64" spans="1:13" ht="30" customHeight="1" x14ac:dyDescent="0.25">
      <c r="A64" s="128" t="s">
        <v>240</v>
      </c>
      <c r="B64" s="128">
        <f t="shared" si="0"/>
        <v>2.8816617675843976</v>
      </c>
      <c r="C64" s="128">
        <f t="shared" si="1"/>
        <v>2.9900715979855765</v>
      </c>
      <c r="D64" s="24">
        <f t="shared" si="2"/>
        <v>2.7094298676713988</v>
      </c>
      <c r="E64" s="24">
        <f t="shared" si="3"/>
        <v>2.769014802892515</v>
      </c>
      <c r="F64" s="24">
        <f t="shared" si="4"/>
        <v>3.1799716405233802</v>
      </c>
      <c r="G64" s="24">
        <f t="shared" si="5"/>
        <v>3.2739189068248562</v>
      </c>
      <c r="H64" s="24">
        <f t="shared" si="6"/>
        <v>2.8758321470085186</v>
      </c>
      <c r="I64" s="24">
        <f t="shared" si="7"/>
        <v>2.769014802892515</v>
      </c>
      <c r="J64" s="128"/>
      <c r="K64" s="24"/>
      <c r="L64" s="24"/>
      <c r="M64" s="128"/>
    </row>
    <row r="65" spans="1:13" s="133" customFormat="1" ht="30" customHeight="1" x14ac:dyDescent="0.25">
      <c r="A65" s="24" t="s">
        <v>241</v>
      </c>
      <c r="B65" s="24">
        <f t="shared" si="0"/>
        <v>9.1765478505050693E-2</v>
      </c>
      <c r="C65" s="24">
        <f t="shared" si="1"/>
        <v>0.33401608020331797</v>
      </c>
      <c r="D65" s="24">
        <f t="shared" si="2"/>
        <v>0.11879286529058407</v>
      </c>
      <c r="E65" s="24">
        <f t="shared" si="3"/>
        <v>1.1056600209517885E-3</v>
      </c>
      <c r="F65" s="24">
        <f t="shared" si="4"/>
        <v>0.1529851021511868</v>
      </c>
      <c r="G65" s="24">
        <f t="shared" si="5"/>
        <v>1.256627559926369</v>
      </c>
      <c r="H65" s="24">
        <f t="shared" si="6"/>
        <v>1.2648390981182336E-2</v>
      </c>
      <c r="I65" s="24">
        <f t="shared" si="7"/>
        <v>1.1056600209517885E-3</v>
      </c>
      <c r="J65" s="24"/>
      <c r="K65" s="24"/>
      <c r="L65" s="24"/>
      <c r="M65" s="24"/>
    </row>
    <row r="66" spans="1:13" s="133" customFormat="1" ht="30" customHeight="1" x14ac:dyDescent="0.25">
      <c r="A66" s="24" t="s">
        <v>176</v>
      </c>
      <c r="B66" s="24">
        <f t="shared" si="0"/>
        <v>100</v>
      </c>
      <c r="C66" s="24">
        <f t="shared" si="1"/>
        <v>100</v>
      </c>
      <c r="D66" s="24">
        <f t="shared" si="2"/>
        <v>100</v>
      </c>
      <c r="E66" s="24">
        <f t="shared" si="3"/>
        <v>100</v>
      </c>
      <c r="F66" s="24">
        <f t="shared" si="4"/>
        <v>100</v>
      </c>
      <c r="G66" s="24">
        <f t="shared" si="5"/>
        <v>100</v>
      </c>
      <c r="H66" s="24">
        <f t="shared" si="6"/>
        <v>100</v>
      </c>
      <c r="I66" s="24">
        <f t="shared" si="7"/>
        <v>100</v>
      </c>
      <c r="J66" s="24"/>
      <c r="K66" s="24"/>
      <c r="L66" s="24"/>
      <c r="M66" s="24"/>
    </row>
    <row r="67" spans="1:13" ht="30" customHeight="1" x14ac:dyDescent="0.25">
      <c r="I67" s="128"/>
      <c r="J67" s="128"/>
      <c r="K67" s="24"/>
      <c r="L67" s="24"/>
      <c r="M67" s="128"/>
    </row>
    <row r="68" spans="1:13" ht="30" customHeight="1" x14ac:dyDescent="0.25">
      <c r="A68" s="147" t="s">
        <v>244</v>
      </c>
      <c r="B68" s="147"/>
      <c r="I68" s="128"/>
      <c r="J68" s="128"/>
      <c r="K68" s="24"/>
      <c r="L68" s="24"/>
      <c r="M68" s="128"/>
    </row>
    <row r="69" spans="1:13" ht="30" customHeight="1" x14ac:dyDescent="0.25">
      <c r="A69" s="147" t="s">
        <v>245</v>
      </c>
      <c r="B69" s="147"/>
      <c r="I69" s="128"/>
      <c r="J69" s="128"/>
      <c r="K69" s="24"/>
      <c r="L69" s="24"/>
      <c r="M69" s="128"/>
    </row>
    <row r="70" spans="1:13" ht="30" customHeight="1" x14ac:dyDescent="0.25">
      <c r="I70" s="128"/>
      <c r="J70" s="128"/>
      <c r="K70" s="24"/>
      <c r="L70" s="24"/>
      <c r="M70" s="128"/>
    </row>
    <row r="71" spans="1:13" ht="30" customHeight="1" x14ac:dyDescent="0.25">
      <c r="I71" s="128"/>
      <c r="J71" s="128"/>
      <c r="K71" s="24"/>
      <c r="L71" s="24"/>
      <c r="M71" s="128"/>
    </row>
    <row r="72" spans="1:13" ht="30" customHeight="1" x14ac:dyDescent="0.25">
      <c r="I72" s="128"/>
      <c r="J72" s="128"/>
      <c r="K72" s="24"/>
      <c r="L72" s="24"/>
      <c r="M72" s="128"/>
    </row>
    <row r="73" spans="1:13" ht="30" customHeight="1" x14ac:dyDescent="0.25">
      <c r="I73" s="128"/>
      <c r="J73" s="128"/>
      <c r="K73" s="24"/>
      <c r="L73" s="24"/>
      <c r="M73" s="128"/>
    </row>
    <row r="74" spans="1:13" ht="30" customHeight="1" x14ac:dyDescent="0.25">
      <c r="I74" s="128"/>
      <c r="J74" s="128"/>
      <c r="K74" s="24"/>
      <c r="L74" s="24"/>
      <c r="M74" s="128"/>
    </row>
    <row r="75" spans="1:13" ht="30" customHeight="1" x14ac:dyDescent="0.25">
      <c r="I75" s="128"/>
      <c r="J75" s="128"/>
      <c r="K75" s="24"/>
      <c r="L75" s="24"/>
      <c r="M75" s="128"/>
    </row>
    <row r="76" spans="1:13" ht="30" customHeight="1" x14ac:dyDescent="0.25">
      <c r="B76" s="129"/>
      <c r="C76" s="129"/>
      <c r="D76" s="129"/>
      <c r="E76" s="129"/>
      <c r="F76" s="129"/>
      <c r="G76" s="129"/>
      <c r="H76" s="129"/>
      <c r="I76" s="128"/>
      <c r="J76" s="128"/>
      <c r="K76" s="24"/>
      <c r="L76" s="24"/>
      <c r="M76" s="128"/>
    </row>
    <row r="77" spans="1:13" ht="30" customHeight="1" x14ac:dyDescent="0.25">
      <c r="B77" s="129"/>
      <c r="C77" s="129"/>
      <c r="D77" s="129"/>
      <c r="E77" s="129"/>
      <c r="F77" s="129"/>
      <c r="G77" s="129"/>
      <c r="H77" s="129"/>
      <c r="I77" s="128"/>
      <c r="J77" s="128"/>
      <c r="K77" s="24"/>
      <c r="L77" s="24"/>
      <c r="M77" s="128"/>
    </row>
    <row r="78" spans="1:13" ht="30" customHeight="1" x14ac:dyDescent="0.25">
      <c r="B78" s="129"/>
      <c r="C78" s="129"/>
      <c r="D78" s="129"/>
      <c r="E78" s="129"/>
      <c r="F78" s="129"/>
      <c r="G78" s="129"/>
      <c r="H78" s="129"/>
      <c r="I78" s="128"/>
      <c r="J78" s="128"/>
      <c r="K78" s="24"/>
      <c r="L78" s="24"/>
      <c r="M78" s="128"/>
    </row>
    <row r="79" spans="1:13" ht="30" customHeight="1" x14ac:dyDescent="0.25">
      <c r="B79" s="129"/>
      <c r="C79" s="129"/>
      <c r="D79" s="129"/>
      <c r="E79" s="129"/>
      <c r="F79" s="129"/>
      <c r="G79" s="129"/>
      <c r="H79" s="129"/>
      <c r="I79" s="128"/>
      <c r="J79" s="128"/>
      <c r="K79" s="24"/>
      <c r="L79" s="24"/>
      <c r="M79" s="128"/>
    </row>
    <row r="80" spans="1:13" ht="30" customHeight="1" x14ac:dyDescent="0.25">
      <c r="B80" s="129"/>
      <c r="C80" s="129"/>
      <c r="D80" s="129"/>
      <c r="E80" s="129"/>
      <c r="F80" s="129"/>
      <c r="G80" s="129"/>
      <c r="H80" s="129"/>
      <c r="I80" s="128"/>
      <c r="J80" s="128"/>
      <c r="K80" s="24"/>
      <c r="L80" s="24"/>
      <c r="M80" s="128"/>
    </row>
    <row r="81" spans="2:13" ht="30" customHeight="1" x14ac:dyDescent="0.25">
      <c r="B81" s="129"/>
      <c r="C81" s="129"/>
      <c r="D81" s="129"/>
      <c r="E81" s="129"/>
      <c r="F81" s="129"/>
      <c r="G81" s="129"/>
      <c r="H81" s="129"/>
      <c r="I81" s="128"/>
      <c r="J81" s="128"/>
      <c r="K81" s="24"/>
      <c r="L81" s="24"/>
      <c r="M81" s="128"/>
    </row>
    <row r="82" spans="2:13" ht="30" customHeight="1" x14ac:dyDescent="0.25">
      <c r="B82" s="129"/>
      <c r="C82" s="129"/>
      <c r="D82" s="129"/>
      <c r="E82" s="129"/>
      <c r="F82" s="129"/>
      <c r="G82" s="129"/>
      <c r="H82" s="129"/>
      <c r="I82" s="128"/>
      <c r="J82" s="128"/>
      <c r="K82" s="24"/>
      <c r="L82" s="24"/>
      <c r="M82" s="128"/>
    </row>
    <row r="83" spans="2:13" ht="30" customHeight="1" x14ac:dyDescent="0.25">
      <c r="B83" s="129"/>
      <c r="C83" s="129"/>
      <c r="D83" s="129"/>
      <c r="E83" s="129"/>
      <c r="F83" s="129"/>
      <c r="G83" s="129"/>
      <c r="H83" s="129"/>
      <c r="I83" s="128"/>
      <c r="J83" s="128"/>
      <c r="K83" s="24"/>
      <c r="L83" s="24"/>
      <c r="M83" s="128"/>
    </row>
    <row r="84" spans="2:13" ht="30" customHeight="1" x14ac:dyDescent="0.25">
      <c r="B84" s="129"/>
      <c r="C84" s="129"/>
      <c r="D84" s="129"/>
      <c r="E84" s="129"/>
      <c r="F84" s="129"/>
      <c r="G84" s="129"/>
      <c r="H84" s="129"/>
      <c r="I84" s="128"/>
      <c r="J84" s="128"/>
      <c r="K84" s="24"/>
      <c r="L84" s="24"/>
      <c r="M84" s="128"/>
    </row>
  </sheetData>
  <mergeCells count="3">
    <mergeCell ref="A2:H2"/>
    <mergeCell ref="A68:B68"/>
    <mergeCell ref="A69:B69"/>
  </mergeCells>
  <pageMargins left="0.2" right="0.2" top="0.5" bottom="0.5" header="0.3" footer="0.3"/>
  <pageSetup scale="35" orientation="portrait" r:id="rId1"/>
  <headerFooter>
    <oddHeader>&amp;C&amp;24 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PRODUCT</vt:lpstr>
      <vt:lpstr>COUNTRY</vt:lpstr>
      <vt:lpstr>Tab 1</vt:lpstr>
      <vt:lpstr>Tab 2</vt:lpstr>
      <vt:lpstr>Tab 3</vt:lpstr>
      <vt:lpstr>Tab 4</vt:lpstr>
      <vt:lpstr>Tab 5</vt:lpstr>
      <vt:lpstr>Tab 6</vt:lpstr>
      <vt:lpstr>Tab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OLAITAN OWOLABI</dc:creator>
  <cp:lastModifiedBy>Yemi Kale</cp:lastModifiedBy>
  <dcterms:created xsi:type="dcterms:W3CDTF">2017-06-01T07:29:30Z</dcterms:created>
  <dcterms:modified xsi:type="dcterms:W3CDTF">2017-06-05T11:12:39Z</dcterms:modified>
</cp:coreProperties>
</file>